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X:\FinanzasLDA\BOLSA\2. Página web\4. Factsheet\"/>
    </mc:Choice>
  </mc:AlternateContent>
  <xr:revisionPtr revIDLastSave="0" documentId="13_ncr:1_{415496D1-FF57-4A78-8E9D-E2E70C85F5DC}" xr6:coauthVersionLast="47" xr6:coauthVersionMax="47" xr10:uidLastSave="{00000000-0000-0000-0000-000000000000}"/>
  <bookViews>
    <workbookView xWindow="-120" yWindow="300" windowWidth="29040" windowHeight="15420" tabRatio="500" xr2:uid="{00000000-000D-0000-FFFF-FFFF00000000}"/>
  </bookViews>
  <sheets>
    <sheet name="Índice" sheetId="1" r:id="rId1"/>
    <sheet name="Cuenta de Resultados" sheetId="2" r:id="rId2"/>
    <sheet name="Balance" sheetId="3" r:id="rId3"/>
    <sheet name="Cifras por Segmento" sheetId="4" r:id="rId4"/>
    <sheet name="Canales y Marcas" sheetId="5" r:id="rId5"/>
    <sheet name="Otra Información Relevante" sheetId="6" r:id="rId6"/>
  </sheets>
  <definedNames>
    <definedName name="_xlnm.Print_Area" localSheetId="2">Balance!$A$1:$I$35</definedName>
    <definedName name="_xlnm.Print_Area" localSheetId="4">'Canales y Marcas'!$A$1:$J$42</definedName>
    <definedName name="_xlnm.Print_Area" localSheetId="3">'Cifras por Segmento'!$A$1:$I$29</definedName>
    <definedName name="_xlnm.Print_Area" localSheetId="1">'Cuenta de Resultados'!$A$1:$I$31</definedName>
    <definedName name="_xlnm.Print_Area" localSheetId="5">'Otra Información Relevante'!$A$1:$I$28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24" i="6" l="1"/>
  <c r="C23" i="6"/>
  <c r="D24" i="6" l="1"/>
  <c r="D23" i="6"/>
  <c r="D10" i="6"/>
  <c r="E19" i="5"/>
  <c r="C16" i="4"/>
  <c r="C10" i="4"/>
  <c r="D10" i="4"/>
  <c r="D16" i="4"/>
  <c r="C25" i="3"/>
  <c r="C21" i="3"/>
  <c r="C12" i="3"/>
  <c r="C10" i="3" s="1"/>
  <c r="C26" i="2"/>
  <c r="C28" i="2" s="1"/>
  <c r="C19" i="2"/>
  <c r="C11" i="2"/>
  <c r="E25" i="3"/>
  <c r="E21" i="3"/>
  <c r="E12" i="3"/>
  <c r="E10" i="3" s="1"/>
  <c r="E26" i="2"/>
  <c r="E28" i="2" s="1"/>
  <c r="E19" i="2"/>
  <c r="E11" i="2"/>
  <c r="E16" i="4"/>
  <c r="E10" i="4"/>
  <c r="E24" i="6"/>
  <c r="E23" i="6"/>
  <c r="E10" i="6"/>
  <c r="F19" i="5"/>
  <c r="D19" i="5"/>
  <c r="I19" i="5"/>
  <c r="H19" i="5"/>
  <c r="G19" i="5"/>
  <c r="F23" i="6"/>
  <c r="F24" i="6"/>
  <c r="G24" i="6"/>
  <c r="G23" i="6"/>
  <c r="H24" i="6"/>
  <c r="H23" i="6"/>
  <c r="C10" i="6"/>
  <c r="D25" i="3" l="1"/>
  <c r="D21" i="3"/>
  <c r="D12" i="3"/>
  <c r="D26" i="2"/>
  <c r="D28" i="2" s="1"/>
  <c r="D19" i="2"/>
  <c r="D10" i="3" l="1"/>
  <c r="D11" i="2"/>
  <c r="H10" i="6" l="1"/>
  <c r="G10" i="6"/>
  <c r="F10" i="6"/>
  <c r="H16" i="4"/>
  <c r="G16" i="4"/>
  <c r="F16" i="4"/>
  <c r="H10" i="4"/>
  <c r="G10" i="4"/>
  <c r="F10" i="4"/>
  <c r="H25" i="3"/>
  <c r="G25" i="3"/>
  <c r="F25" i="3"/>
  <c r="H21" i="3"/>
  <c r="G21" i="3"/>
  <c r="F21" i="3"/>
  <c r="H12" i="3"/>
  <c r="H10" i="3" s="1"/>
  <c r="G12" i="3"/>
  <c r="F12" i="3"/>
  <c r="H26" i="2"/>
  <c r="H28" i="2" s="1"/>
  <c r="G26" i="2"/>
  <c r="G28" i="2" s="1"/>
  <c r="F26" i="2"/>
  <c r="F28" i="2" s="1"/>
  <c r="H19" i="2"/>
  <c r="G19" i="2"/>
  <c r="F19" i="2"/>
  <c r="H11" i="2"/>
  <c r="G11" i="2"/>
  <c r="F11" i="2"/>
  <c r="F10" i="3" l="1"/>
  <c r="G10" i="3"/>
</calcChain>
</file>

<file path=xl/sharedStrings.xml><?xml version="1.0" encoding="utf-8"?>
<sst xmlns="http://schemas.openxmlformats.org/spreadsheetml/2006/main" count="100" uniqueCount="70">
  <si>
    <t>Línea Directa Aseguradora, S.A.</t>
  </si>
  <si>
    <t>BALANCE</t>
  </si>
  <si>
    <r>
      <rPr>
        <b/>
        <sz val="10"/>
        <color rgb="FF595959"/>
        <rFont val="Gotham book"/>
        <charset val="1"/>
      </rPr>
      <t xml:space="preserve">PRINCIPALES CIFRAS </t>
    </r>
    <r>
      <rPr>
        <b/>
        <sz val="10"/>
        <color rgb="FFC00000"/>
        <rFont val="Gotham book"/>
        <charset val="1"/>
      </rPr>
      <t>CONSOLIDADAS</t>
    </r>
  </si>
  <si>
    <t>Automóviles</t>
  </si>
  <si>
    <t>Hogar</t>
  </si>
  <si>
    <t>Salud</t>
  </si>
  <si>
    <r>
      <rPr>
        <b/>
        <sz val="10"/>
        <color rgb="FF595959"/>
        <rFont val="Calibri"/>
        <family val="2"/>
        <charset val="1"/>
      </rPr>
      <t xml:space="preserve">RESULTADO </t>
    </r>
    <r>
      <rPr>
        <b/>
        <sz val="10"/>
        <color rgb="FFC9211E"/>
        <rFont val="Calibri"/>
        <family val="2"/>
        <charset val="1"/>
      </rPr>
      <t>TÉCNICO</t>
    </r>
  </si>
  <si>
    <r>
      <rPr>
        <b/>
        <sz val="10"/>
        <color rgb="FF595959"/>
        <rFont val="Calibri"/>
        <family val="2"/>
        <charset val="1"/>
      </rPr>
      <t>RATIO</t>
    </r>
    <r>
      <rPr>
        <b/>
        <sz val="10"/>
        <color rgb="FFC00000"/>
        <rFont val="Calibri"/>
        <family val="2"/>
        <charset val="1"/>
      </rPr>
      <t xml:space="preserve"> COMBINADO</t>
    </r>
  </si>
  <si>
    <t>Ratio de Siniestralidad</t>
  </si>
  <si>
    <t>Ratio de Gastos</t>
  </si>
  <si>
    <r>
      <rPr>
        <b/>
        <sz val="10"/>
        <color rgb="FF595959"/>
        <rFont val="Calibri"/>
        <family val="2"/>
        <charset val="1"/>
      </rPr>
      <t xml:space="preserve">RESULTADO </t>
    </r>
    <r>
      <rPr>
        <b/>
        <sz val="10"/>
        <color rgb="FFC9211E"/>
        <rFont val="Calibri"/>
        <family val="2"/>
        <charset val="1"/>
      </rPr>
      <t>FINANCIERO</t>
    </r>
  </si>
  <si>
    <t>Resultado técnico-financiero</t>
  </si>
  <si>
    <t>Resultado de otras actividades</t>
  </si>
  <si>
    <r>
      <rPr>
        <b/>
        <sz val="10"/>
        <color rgb="FF595959"/>
        <rFont val="Calibri"/>
        <family val="2"/>
        <charset val="1"/>
      </rPr>
      <t xml:space="preserve">RESULTADO </t>
    </r>
    <r>
      <rPr>
        <b/>
        <sz val="10"/>
        <color rgb="FFC9211E"/>
        <rFont val="Calibri"/>
        <family val="2"/>
        <charset val="1"/>
      </rPr>
      <t>ANTES DE IMPUESTOS</t>
    </r>
  </si>
  <si>
    <t>Impuesto sobre beneficios</t>
  </si>
  <si>
    <r>
      <rPr>
        <b/>
        <sz val="10"/>
        <color rgb="FF595959"/>
        <rFont val="Calibri"/>
        <family val="2"/>
        <charset val="1"/>
      </rPr>
      <t xml:space="preserve">RESULTADO </t>
    </r>
    <r>
      <rPr>
        <b/>
        <sz val="10"/>
        <color rgb="FFC00000"/>
        <rFont val="Calibri"/>
        <family val="2"/>
        <charset val="1"/>
      </rPr>
      <t>NETO</t>
    </r>
  </si>
  <si>
    <t>Cifras en miles de euros</t>
  </si>
  <si>
    <r>
      <rPr>
        <b/>
        <sz val="10"/>
        <color rgb="FF595959"/>
        <rFont val="Calibri"/>
        <family val="2"/>
        <charset val="1"/>
      </rPr>
      <t xml:space="preserve">TOTAL </t>
    </r>
    <r>
      <rPr>
        <b/>
        <sz val="10"/>
        <color rgb="FFC9211E"/>
        <rFont val="Calibri"/>
        <family val="2"/>
        <charset val="1"/>
      </rPr>
      <t>CARTERA DE INVERSIÓN</t>
    </r>
  </si>
  <si>
    <t>CAJA Y EQUIVALENTES</t>
  </si>
  <si>
    <t>RENTA FIJA</t>
  </si>
  <si>
    <t>Gobiernos</t>
  </si>
  <si>
    <t>ACCIONES</t>
  </si>
  <si>
    <t>FONDOS DE INVERSIÓN</t>
  </si>
  <si>
    <r>
      <rPr>
        <b/>
        <sz val="10"/>
        <color rgb="FF595959"/>
        <rFont val="Calibri"/>
        <family val="2"/>
        <charset val="1"/>
      </rPr>
      <t xml:space="preserve">TOTAL </t>
    </r>
    <r>
      <rPr>
        <b/>
        <sz val="10"/>
        <color rgb="FFC00000"/>
        <rFont val="Calibri"/>
        <family val="2"/>
        <charset val="1"/>
      </rPr>
      <t>ACTIVO</t>
    </r>
  </si>
  <si>
    <t>Fondos propios</t>
  </si>
  <si>
    <t xml:space="preserve">Ajustes por cambios de valor en la cartera </t>
  </si>
  <si>
    <t>Provisión para primas no consumidas</t>
  </si>
  <si>
    <t>Provisión para riesgos en curso</t>
  </si>
  <si>
    <t>Provisión para prestaciones</t>
  </si>
  <si>
    <t>ROAE</t>
  </si>
  <si>
    <r>
      <rPr>
        <b/>
        <sz val="10"/>
        <color rgb="FF595959"/>
        <rFont val="Calibri"/>
        <family val="2"/>
        <charset val="1"/>
      </rPr>
      <t xml:space="preserve">RATIO DE </t>
    </r>
    <r>
      <rPr>
        <b/>
        <sz val="10"/>
        <color rgb="FFC00000"/>
        <rFont val="Calibri"/>
        <family val="2"/>
        <charset val="1"/>
      </rPr>
      <t>SOLVENCIA II</t>
    </r>
  </si>
  <si>
    <r>
      <rPr>
        <b/>
        <sz val="10"/>
        <color rgb="FF595959"/>
        <rFont val="Calibri"/>
        <family val="2"/>
        <charset val="1"/>
      </rPr>
      <t xml:space="preserve">RESULTADO </t>
    </r>
    <r>
      <rPr>
        <b/>
        <sz val="10"/>
        <color rgb="FFC9211E"/>
        <rFont val="Calibri"/>
        <family val="2"/>
        <charset val="1"/>
      </rPr>
      <t>TÉCNICO-FINANCIERO</t>
    </r>
  </si>
  <si>
    <r>
      <rPr>
        <b/>
        <sz val="10"/>
        <color rgb="FF595959"/>
        <rFont val="Calibri"/>
        <family val="2"/>
        <charset val="1"/>
      </rPr>
      <t xml:space="preserve">RATIO </t>
    </r>
    <r>
      <rPr>
        <b/>
        <sz val="10"/>
        <color rgb="FFC9211E"/>
        <rFont val="Calibri"/>
        <family val="2"/>
        <charset val="1"/>
      </rPr>
      <t>COMBINADO</t>
    </r>
  </si>
  <si>
    <t>Salud ¹</t>
  </si>
  <si>
    <r>
      <rPr>
        <b/>
        <sz val="10"/>
        <color rgb="FF595959"/>
        <rFont val="Gotham book"/>
        <charset val="1"/>
      </rPr>
      <t xml:space="preserve">GENERACIÓN DE NEGOCIO </t>
    </r>
    <r>
      <rPr>
        <b/>
        <sz val="10"/>
        <color rgb="FFC9211E"/>
        <rFont val="Gotham book"/>
        <charset val="1"/>
      </rPr>
      <t>POR CANAL</t>
    </r>
  </si>
  <si>
    <t>DIGITAL</t>
  </si>
  <si>
    <t>TELÉFONO</t>
  </si>
  <si>
    <r>
      <rPr>
        <b/>
        <sz val="10"/>
        <color rgb="FF595959"/>
        <rFont val="Calibri"/>
        <family val="2"/>
        <charset val="1"/>
      </rPr>
      <t xml:space="preserve">TOTAL </t>
    </r>
    <r>
      <rPr>
        <b/>
        <sz val="10"/>
        <color rgb="FFC9211E"/>
        <rFont val="Calibri"/>
        <family val="2"/>
        <charset val="1"/>
      </rPr>
      <t>MEDIOS DIGITALES</t>
    </r>
  </si>
  <si>
    <t>MARCAS</t>
  </si>
  <si>
    <r>
      <rPr>
        <sz val="11"/>
        <color rgb="FF595959"/>
        <rFont val="Calibri"/>
        <family val="2"/>
        <charset val="1"/>
      </rPr>
      <t xml:space="preserve">Línea Directa cuenta desde el año 2012 con Penélope Seguros, un innovador concepto diseñado para </t>
    </r>
    <r>
      <rPr>
        <b/>
        <sz val="11"/>
        <color rgb="FFC9211E"/>
        <rFont val="Calibri"/>
        <family val="2"/>
        <charset val="1"/>
      </rPr>
      <t>dar respuesta a las necesidades específicas de las mujeres conductoras.</t>
    </r>
  </si>
  <si>
    <r>
      <rPr>
        <sz val="11"/>
        <color rgb="FF595959"/>
        <rFont val="Calibri"/>
        <family val="2"/>
        <charset val="1"/>
      </rPr>
      <t xml:space="preserve">Aprecio Seguros es un </t>
    </r>
    <r>
      <rPr>
        <b/>
        <sz val="11"/>
        <color rgb="FFC9211E"/>
        <rFont val="Calibri"/>
        <family val="2"/>
        <charset val="1"/>
      </rPr>
      <t>seguro para motos</t>
    </r>
    <r>
      <rPr>
        <sz val="11"/>
        <color rgb="FF595959"/>
        <rFont val="Calibri"/>
        <family val="2"/>
        <charset val="1"/>
      </rPr>
      <t>, distribuido a través de los canales online, con unos precios extremadamente competitivos y con las mejores coberturas y la garantía del Grupo Línea Directa.</t>
    </r>
  </si>
  <si>
    <r>
      <rPr>
        <sz val="11"/>
        <color rgb="FF595959"/>
        <rFont val="Calibri"/>
        <family val="2"/>
        <charset val="1"/>
      </rPr>
      <t xml:space="preserve">Vivaz nace en el 2017 como la marca bajo la que el Grupo Línea Directa comercializa su </t>
    </r>
    <r>
      <rPr>
        <b/>
        <sz val="11"/>
        <color rgb="FFC9211E"/>
        <rFont val="Calibri"/>
        <family val="2"/>
        <charset val="1"/>
      </rPr>
      <t>seguro de salud</t>
    </r>
    <r>
      <rPr>
        <sz val="11"/>
        <color rgb="FF595959"/>
        <rFont val="Calibri"/>
        <family val="2"/>
        <charset val="1"/>
      </rPr>
      <t>. Destaca por ser nativo digital y el primer seguro de salud del mercado que premia a sus clientes por llevar una vida más saludable.</t>
    </r>
  </si>
  <si>
    <t>CLIENTES</t>
  </si>
  <si>
    <r>
      <rPr>
        <b/>
        <sz val="10"/>
        <color rgb="FFC9211E"/>
        <rFont val="Calibri"/>
        <family val="2"/>
        <charset val="1"/>
      </rPr>
      <t>EMPLEADOS</t>
    </r>
    <r>
      <rPr>
        <b/>
        <sz val="10"/>
        <color rgb="FF595959"/>
        <rFont val="Calibri"/>
        <family val="2"/>
        <charset val="1"/>
      </rPr>
      <t xml:space="preserve"> PROMEDIO</t>
    </r>
  </si>
  <si>
    <t>Mujeres en plantilla (%)</t>
  </si>
  <si>
    <t>Hombres en plantilla (%)</t>
  </si>
  <si>
    <t>Contratos Indefinidos (%)</t>
  </si>
  <si>
    <r>
      <rPr>
        <b/>
        <sz val="10"/>
        <color rgb="FF595959"/>
        <rFont val="Gotham book"/>
      </rPr>
      <t>PRINCIPALES</t>
    </r>
    <r>
      <rPr>
        <b/>
        <sz val="10"/>
        <color rgb="FF595959"/>
        <rFont val="Gotham book"/>
        <charset val="1"/>
      </rPr>
      <t xml:space="preserve"> CIFRAS </t>
    </r>
    <r>
      <rPr>
        <b/>
        <sz val="10"/>
        <color rgb="FFC00000"/>
        <rFont val="Gotham book"/>
        <charset val="1"/>
      </rPr>
      <t>CONSOLIDADAS</t>
    </r>
  </si>
  <si>
    <r>
      <rPr>
        <b/>
        <sz val="10"/>
        <color rgb="FF595959"/>
        <rFont val="Calibri"/>
        <family val="2"/>
      </rPr>
      <t>PATRIMONIO</t>
    </r>
    <r>
      <rPr>
        <b/>
        <sz val="10"/>
        <color rgb="FF595959"/>
        <rFont val="Calibri"/>
        <family val="2"/>
        <charset val="1"/>
      </rPr>
      <t xml:space="preserve"> </t>
    </r>
    <r>
      <rPr>
        <b/>
        <sz val="10"/>
        <color rgb="FFC00000"/>
        <rFont val="Calibri"/>
        <family val="2"/>
      </rPr>
      <t>NETO</t>
    </r>
  </si>
  <si>
    <r>
      <rPr>
        <b/>
        <sz val="10"/>
        <color rgb="FF595959"/>
        <rFont val="Calibri"/>
        <family val="2"/>
      </rPr>
      <t>PROVISIONES</t>
    </r>
    <r>
      <rPr>
        <b/>
        <sz val="10"/>
        <color rgb="FF595959"/>
        <rFont val="Calibri"/>
        <family val="2"/>
        <charset val="1"/>
      </rPr>
      <t xml:space="preserve"> </t>
    </r>
    <r>
      <rPr>
        <b/>
        <sz val="10"/>
        <color rgb="FFC00000"/>
        <rFont val="Calibri"/>
        <family val="2"/>
      </rPr>
      <t>TÉCNICAS</t>
    </r>
  </si>
  <si>
    <r>
      <t>¹</t>
    </r>
    <r>
      <rPr>
        <sz val="9"/>
        <color rgb="FF595959"/>
        <rFont val="Calibri"/>
        <family val="2"/>
        <charset val="1"/>
      </rPr>
      <t xml:space="preserve"> En 2017, Línea Directa Aseguradora lanza la marca Vivaz en el ramo de salud.</t>
    </r>
  </si>
  <si>
    <r>
      <rPr>
        <b/>
        <sz val="10"/>
        <color rgb="FF595959"/>
        <rFont val="Gotham book"/>
      </rPr>
      <t>EMPLEADOS</t>
    </r>
    <r>
      <rPr>
        <b/>
        <sz val="10"/>
        <color rgb="FF595959"/>
        <rFont val="Gotham book"/>
        <charset val="1"/>
      </rPr>
      <t xml:space="preserve"> </t>
    </r>
    <r>
      <rPr>
        <b/>
        <sz val="10"/>
        <color rgb="FFC00000"/>
        <rFont val="Gotham book"/>
      </rPr>
      <t>PROMEDIO</t>
    </r>
  </si>
  <si>
    <r>
      <t xml:space="preserve">TOTAL </t>
    </r>
    <r>
      <rPr>
        <b/>
        <sz val="10"/>
        <color rgb="FFC00000"/>
        <rFont val="Calibri"/>
        <family val="2"/>
      </rPr>
      <t>CLIENTES</t>
    </r>
  </si>
  <si>
    <t>Corporativos</t>
  </si>
  <si>
    <r>
      <t xml:space="preserve">PRIMAS </t>
    </r>
    <r>
      <rPr>
        <b/>
        <sz val="10"/>
        <color rgb="FFC9211E"/>
        <rFont val="Calibri"/>
        <family val="2"/>
        <charset val="1"/>
      </rPr>
      <t>EMITIDAS</t>
    </r>
    <r>
      <rPr>
        <b/>
        <sz val="10"/>
        <color rgb="FFC00000"/>
        <rFont val="Calibri"/>
        <family val="2"/>
      </rPr>
      <t>, SEGURO DIRECTO</t>
    </r>
  </si>
  <si>
    <r>
      <t>PRIMAS</t>
    </r>
    <r>
      <rPr>
        <b/>
        <sz val="10"/>
        <color rgb="FFC00000"/>
        <rFont val="Calibri"/>
        <family val="2"/>
      </rPr>
      <t xml:space="preserve"> IMPUTADAS, NETAS DE REASEGURO</t>
    </r>
  </si>
  <si>
    <r>
      <t xml:space="preserve">PRIMAS </t>
    </r>
    <r>
      <rPr>
        <b/>
        <sz val="10"/>
        <color rgb="FFC00000"/>
        <rFont val="Calibri"/>
        <family val="2"/>
      </rPr>
      <t>EMITIDAS, SEGURO DIRECTO</t>
    </r>
  </si>
  <si>
    <t>Otros</t>
  </si>
  <si>
    <r>
      <rPr>
        <b/>
        <sz val="12"/>
        <color theme="1" tint="0.34998626667073579"/>
        <rFont val="Calibri"/>
        <family val="2"/>
      </rPr>
      <t xml:space="preserve">CUENTA DE </t>
    </r>
    <r>
      <rPr>
        <b/>
        <sz val="12"/>
        <color rgb="FFC00000"/>
        <rFont val="Calibri"/>
        <family val="2"/>
      </rPr>
      <t>RESULTADOS</t>
    </r>
  </si>
  <si>
    <r>
      <rPr>
        <b/>
        <sz val="12"/>
        <color theme="1" tint="0.34998626667073579"/>
        <rFont val="Calibri"/>
        <family val="2"/>
      </rPr>
      <t xml:space="preserve">CIFRAS POR </t>
    </r>
    <r>
      <rPr>
        <b/>
        <sz val="12"/>
        <color rgb="FFC00000"/>
        <rFont val="Calibri"/>
        <family val="2"/>
      </rPr>
      <t>SEGMENTO</t>
    </r>
  </si>
  <si>
    <r>
      <rPr>
        <b/>
        <sz val="12"/>
        <color theme="1" tint="0.34998626667073579"/>
        <rFont val="Calibri"/>
        <family val="2"/>
      </rPr>
      <t>CANALES Y</t>
    </r>
    <r>
      <rPr>
        <b/>
        <sz val="12"/>
        <color rgb="FFC00000"/>
        <rFont val="Calibri"/>
        <family val="2"/>
      </rPr>
      <t xml:space="preserve"> MARCAS</t>
    </r>
  </si>
  <si>
    <r>
      <rPr>
        <b/>
        <sz val="12"/>
        <color theme="1" tint="0.34998626667073579"/>
        <rFont val="Calibri"/>
        <family val="2"/>
      </rPr>
      <t>OTRA INFORMACIÓN</t>
    </r>
    <r>
      <rPr>
        <b/>
        <sz val="12"/>
        <color rgb="FFC00000"/>
        <rFont val="Calibri"/>
        <family val="2"/>
      </rPr>
      <t xml:space="preserve"> RELEVANTE</t>
    </r>
  </si>
  <si>
    <t>INMUEBLES DE INVERSIÓN</t>
  </si>
  <si>
    <r>
      <t xml:space="preserve">GENERACIÓN DE NEGOCIO POR </t>
    </r>
    <r>
      <rPr>
        <b/>
        <sz val="10"/>
        <color rgb="FFC9211E"/>
        <rFont val="Gotham book"/>
        <charset val="1"/>
      </rPr>
      <t>MEDIOS DIGITALES</t>
    </r>
  </si>
  <si>
    <t>ÍNDICE</t>
  </si>
  <si>
    <r>
      <t xml:space="preserve">Línea Directa es la marca a través de la que la compañía distribuye seguros de </t>
    </r>
    <r>
      <rPr>
        <b/>
        <sz val="11"/>
        <color rgb="FFC00000"/>
        <rFont val="Calibri"/>
        <family val="2"/>
      </rPr>
      <t>coches, motos, flotas de empresas y hogar</t>
    </r>
    <r>
      <rPr>
        <sz val="11"/>
        <color rgb="FFC00000"/>
        <rFont val="Calibri"/>
        <family val="2"/>
      </rPr>
      <t>.</t>
    </r>
    <r>
      <rPr>
        <sz val="11"/>
        <color rgb="FF595959"/>
        <rFont val="Calibri"/>
        <family val="2"/>
        <charset val="1"/>
      </rPr>
      <t xml:space="preserve"> Gracias a su potente comunicación publicitaria, que le consolida como uno de los mayores anunciantes españoles por volumen de inversión y a una estrategia de comunicación basada en la notoriedad, la reputación y la sostenibilidad, Línea Directa constituye </t>
    </r>
    <r>
      <rPr>
        <b/>
        <sz val="11"/>
        <color rgb="FFC00000"/>
        <rFont val="Calibri"/>
        <family val="2"/>
      </rPr>
      <t>una de las marcas más reconocibles para los consumidores.</t>
    </r>
  </si>
  <si>
    <t>Línea Directa is the brand through which the company distributes insurance for cars, motorcycles, business fleets and home. Thanks to its powerful advertising communication, which consolidates it as one of the largest Spanish advertisers by volume of investment and a communication strategy based on awareness, reputation and sustainability, Línea Directa is one of the most recognisable brands for consumers.</t>
  </si>
  <si>
    <t>Línea Directa launched Penélope Seguros in 2012, an innovative concept designed to respond to the specific needs of women drivers.</t>
  </si>
  <si>
    <t>Aprecio Seguros is motorcycle insurance, distributed through online channels, with extremely competitive prices and with the best coverage and the guarantee of the Línea Directa Group.</t>
  </si>
  <si>
    <t>Vivaz was born in 2017 as the brand under which the Línea Directa Group markets its health insurance. It stands out for being digital native and the first health insurance on the market that rewards its clients for leading a healthier life.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</si>
</sst>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_(* \(#,##0.00\);_(* \-??_);_(@_)"/>
    <numFmt numFmtId="165" formatCode="0\ %"/>
    <numFmt numFmtId="166" formatCode="0.0\ %"/>
    <numFmt numFmtId="167" formatCode="[$-C0A]0.0%"/>
    <numFmt numFmtId="168" formatCode="0.0%"/>
    <numFmt numFmtId="169" formatCode="0.00\ %"/>
    <numFmt numFmtId="170" formatCode="[$-C0A]#,##0.0%"/>
    <numFmt numFmtId="171" formatCode="[$-C0A]0%"/>
    <numFmt numFmtId="172" formatCode="[$-C0A]#,##0%"/>
    <numFmt numFmtId="173" formatCode="#,##0_ ;\-#,##0\ "/>
    <numFmt numFmtId="174" formatCode="#,##0;\(#,##0\)"/>
    <numFmt numFmtId="175" formatCode="#,##0;\(#,##0\);\-"/>
  </numFmts>
  <fonts count="32">
    <font>
      <sz val="12"/>
      <color rgb="FF000000"/>
      <name val="Calibri"/>
      <family val="2"/>
      <charset val="1"/>
    </font>
    <font>
      <sz val="11"/>
      <name val="Gotham"/>
      <charset val="1"/>
    </font>
    <font>
      <b/>
      <sz val="12"/>
      <color rgb="FFFFFFFF"/>
      <name val="Calibri"/>
      <family val="2"/>
      <charset val="1"/>
    </font>
    <font>
      <b/>
      <sz val="10"/>
      <color rgb="FF595959"/>
      <name val="Gotham book"/>
      <charset val="1"/>
    </font>
    <font>
      <b/>
      <sz val="10"/>
      <color rgb="FFC00000"/>
      <name val="Gotham book"/>
      <charset val="1"/>
    </font>
    <font>
      <b/>
      <sz val="12"/>
      <color rgb="FFED474E"/>
      <name val="Calibri"/>
      <family val="2"/>
      <charset val="1"/>
    </font>
    <font>
      <b/>
      <sz val="10"/>
      <color rgb="FF595959"/>
      <name val="Calibri"/>
      <family val="2"/>
      <charset val="1"/>
    </font>
    <font>
      <b/>
      <sz val="10"/>
      <color rgb="FFC9211E"/>
      <name val="Calibri"/>
      <family val="2"/>
      <charset val="1"/>
    </font>
    <font>
      <b/>
      <sz val="11"/>
      <color rgb="FF595959"/>
      <name val="Calibri"/>
      <family val="2"/>
      <charset val="1"/>
    </font>
    <font>
      <sz val="11"/>
      <color rgb="FF595959"/>
      <name val="Calibri"/>
      <family val="2"/>
      <charset val="1"/>
    </font>
    <font>
      <sz val="12"/>
      <color rgb="FF595959"/>
      <name val="Calibri"/>
      <family val="2"/>
      <charset val="1"/>
    </font>
    <font>
      <b/>
      <sz val="10"/>
      <color rgb="FFC00000"/>
      <name val="Calibri"/>
      <family val="2"/>
      <charset val="1"/>
    </font>
    <font>
      <i/>
      <sz val="10"/>
      <color rgb="FF595959"/>
      <name val="Calibri"/>
      <family val="2"/>
      <charset val="1"/>
    </font>
    <font>
      <i/>
      <sz val="11"/>
      <color rgb="FF595959"/>
      <name val="Calibri"/>
      <family val="2"/>
      <charset val="1"/>
    </font>
    <font>
      <sz val="9"/>
      <color rgb="FFC9211E"/>
      <name val="Calibri"/>
      <family val="2"/>
      <charset val="1"/>
    </font>
    <font>
      <b/>
      <sz val="10"/>
      <color rgb="FFC9211E"/>
      <name val="Gotham book"/>
      <charset val="1"/>
    </font>
    <font>
      <b/>
      <sz val="11"/>
      <color rgb="FFC9211E"/>
      <name val="Calibri"/>
      <family val="2"/>
      <charset val="1"/>
    </font>
    <font>
      <sz val="12"/>
      <color rgb="FF000000"/>
      <name val="Calibri"/>
      <family val="2"/>
      <charset val="1"/>
    </font>
    <font>
      <b/>
      <sz val="10"/>
      <color rgb="FF595959"/>
      <name val="Gotham book"/>
    </font>
    <font>
      <b/>
      <sz val="12"/>
      <color rgb="FFC00000"/>
      <name val="Calibri"/>
      <family val="2"/>
    </font>
    <font>
      <b/>
      <sz val="10"/>
      <color rgb="FF595959"/>
      <name val="Calibri"/>
      <family val="2"/>
    </font>
    <font>
      <b/>
      <sz val="10"/>
      <color rgb="FFC00000"/>
      <name val="Calibri"/>
      <family val="2"/>
    </font>
    <font>
      <b/>
      <sz val="10"/>
      <color rgb="FFC9211E"/>
      <name val="Calibri"/>
      <family val="2"/>
    </font>
    <font>
      <sz val="9"/>
      <color rgb="FF595959"/>
      <name val="Calibri"/>
      <family val="2"/>
      <charset val="1"/>
    </font>
    <font>
      <b/>
      <sz val="10"/>
      <color rgb="FFC00000"/>
      <name val="Gotham book"/>
    </font>
    <font>
      <b/>
      <sz val="10"/>
      <color rgb="FFC9211E"/>
      <name val="Gotham book"/>
    </font>
    <font>
      <sz val="11"/>
      <color rgb="FFC00000"/>
      <name val="Calibri"/>
      <family val="2"/>
    </font>
    <font>
      <b/>
      <sz val="11"/>
      <color rgb="FFC00000"/>
      <name val="Calibri"/>
      <family val="2"/>
    </font>
    <font>
      <b/>
      <sz val="11"/>
      <color theme="1" tint="0.34998626667073579"/>
      <name val="Calibri"/>
      <family val="2"/>
    </font>
    <font>
      <u/>
      <sz val="12"/>
      <color theme="10"/>
      <name val="Calibri"/>
      <family val="2"/>
      <charset val="1"/>
    </font>
    <font>
      <b/>
      <sz val="12"/>
      <color theme="1" tint="0.34998626667073579"/>
      <name val="Calibri"/>
      <family val="2"/>
    </font>
    <font>
      <sz val="12"/>
      <name val="Calibri"/>
      <family val="2"/>
    </font>
  </fonts>
  <fills count="6">
    <fill>
      <patternFill patternType="none"/>
    </fill>
    <fill>
      <patternFill patternType="gray125"/>
    </fill>
    <fill>
      <patternFill patternType="solid">
        <fgColor rgb="FFFFFFFF"/>
        <bgColor rgb="FFF2F2F2"/>
      </patternFill>
    </fill>
    <fill>
      <patternFill patternType="solid">
        <fgColor rgb="FFF2F2F2"/>
        <bgColor rgb="FFFFFFFF"/>
      </patternFill>
    </fill>
    <fill>
      <patternFill patternType="solid">
        <fgColor theme="0" tint="-4.9989318521683403E-2"/>
        <bgColor indexed="64"/>
      </patternFill>
    </fill>
    <fill>
      <patternFill patternType="solid">
        <fgColor theme="0"/>
        <bgColor indexed="64"/>
      </patternFill>
    </fill>
  </fills>
  <borders count="31">
    <border>
      <left/>
      <right/>
      <top/>
      <bottom/>
      <diagonal/>
    </border>
    <border>
      <left/>
      <right/>
      <top/>
      <bottom style="thin">
        <color rgb="FF808080"/>
      </bottom>
      <diagonal/>
    </border>
    <border>
      <left style="dashed">
        <color rgb="FFFF0000"/>
      </left>
      <right style="dashed">
        <color rgb="FFFF0000"/>
      </right>
      <top style="dashed">
        <color rgb="FFFF0000"/>
      </top>
      <bottom/>
      <diagonal/>
    </border>
    <border>
      <left/>
      <right/>
      <top style="thin">
        <color rgb="FFFF0000"/>
      </top>
      <bottom style="dashed">
        <color rgb="FFFF0000"/>
      </bottom>
      <diagonal/>
    </border>
    <border>
      <left style="dashed">
        <color rgb="FFFF0000"/>
      </left>
      <right style="dashed">
        <color rgb="FFFF0000"/>
      </right>
      <top style="thin">
        <color rgb="FFFF0000"/>
      </top>
      <bottom style="dashed">
        <color rgb="FFFF0000"/>
      </bottom>
      <diagonal/>
    </border>
    <border>
      <left style="thin">
        <color rgb="FFFFFFFF"/>
      </left>
      <right/>
      <top style="dashed">
        <color rgb="FFFF0000"/>
      </top>
      <bottom style="dashed">
        <color rgb="FFFF0000"/>
      </bottom>
      <diagonal/>
    </border>
    <border>
      <left style="dashed">
        <color rgb="FFFF0000"/>
      </left>
      <right style="dashed">
        <color rgb="FFFF0000"/>
      </right>
      <top style="dashed">
        <color rgb="FFFF0000"/>
      </top>
      <bottom style="dashed">
        <color rgb="FFFF0000"/>
      </bottom>
      <diagonal/>
    </border>
    <border>
      <left/>
      <right style="thin">
        <color rgb="FFFFFFFF"/>
      </right>
      <top style="dashed">
        <color rgb="FFFF0000"/>
      </top>
      <bottom style="dashed">
        <color rgb="FFFF0000"/>
      </bottom>
      <diagonal/>
    </border>
    <border>
      <left style="thin">
        <color rgb="FFFFFFFF"/>
      </left>
      <right style="thin">
        <color rgb="FFFFFFFF"/>
      </right>
      <top style="dashed">
        <color rgb="FFFF0000"/>
      </top>
      <bottom style="dashed">
        <color rgb="FFFF0000"/>
      </bottom>
      <diagonal/>
    </border>
    <border>
      <left style="dashed">
        <color rgb="FFFF0000"/>
      </left>
      <right style="dashed">
        <color rgb="FFFF0000"/>
      </right>
      <top/>
      <bottom/>
      <diagonal/>
    </border>
    <border>
      <left style="thin">
        <color rgb="FFFFFFFF"/>
      </left>
      <right/>
      <top/>
      <bottom style="thin">
        <color rgb="FFFFFFFF"/>
      </bottom>
      <diagonal/>
    </border>
    <border>
      <left style="dashed">
        <color rgb="FFFF0000"/>
      </left>
      <right style="dashed">
        <color rgb="FFFF0000"/>
      </right>
      <top/>
      <bottom style="thin">
        <color rgb="FFFFFFFF"/>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diagonal/>
    </border>
    <border>
      <left/>
      <right style="thin">
        <color rgb="FFFFFFFF"/>
      </right>
      <top/>
      <bottom/>
      <diagonal/>
    </border>
    <border>
      <left style="thin">
        <color rgb="FFFFFFFF"/>
      </left>
      <right style="thin">
        <color rgb="FFFFFFFF"/>
      </right>
      <top/>
      <bottom/>
      <diagonal/>
    </border>
    <border>
      <left/>
      <right/>
      <top style="dashed">
        <color rgb="FFFF0000"/>
      </top>
      <bottom style="dashed">
        <color rgb="FFFF0000"/>
      </bottom>
      <diagonal/>
    </border>
    <border>
      <left style="dashed">
        <color rgb="FFFF0000"/>
      </left>
      <right style="dashed">
        <color rgb="FFFF0000"/>
      </right>
      <top/>
      <bottom style="dashed">
        <color rgb="FFFF0000"/>
      </bottom>
      <diagonal/>
    </border>
    <border>
      <left style="thin">
        <color rgb="FFFFFFFF"/>
      </left>
      <right/>
      <top style="thin">
        <color rgb="FFFFFFFF"/>
      </top>
      <bottom/>
      <diagonal/>
    </border>
    <border>
      <left style="dashed">
        <color rgb="FFFF0000"/>
      </left>
      <right style="dashed">
        <color rgb="FFFF0000"/>
      </right>
      <top style="thin">
        <color rgb="FFFFFFFF"/>
      </top>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dashed">
        <color rgb="FFC00000"/>
      </left>
      <right/>
      <top style="dashed">
        <color rgb="FFC00000"/>
      </top>
      <bottom/>
      <diagonal/>
    </border>
    <border>
      <left/>
      <right style="dashed">
        <color rgb="FFC00000"/>
      </right>
      <top style="dashed">
        <color rgb="FFC00000"/>
      </top>
      <bottom/>
      <diagonal/>
    </border>
    <border>
      <left style="dashed">
        <color rgb="FFC00000"/>
      </left>
      <right/>
      <top/>
      <bottom style="dashed">
        <color rgb="FFC00000"/>
      </bottom>
      <diagonal/>
    </border>
    <border>
      <left/>
      <right style="dashed">
        <color rgb="FFC00000"/>
      </right>
      <top/>
      <bottom style="dashed">
        <color rgb="FFC00000"/>
      </bottom>
      <diagonal/>
    </border>
    <border>
      <left style="dashed">
        <color rgb="FFFF0000"/>
      </left>
      <right style="dashed">
        <color rgb="FFFF0000"/>
      </right>
      <top style="thin">
        <color rgb="FFFF0000"/>
      </top>
      <bottom/>
      <diagonal/>
    </border>
    <border>
      <left style="dashed">
        <color rgb="FFC00000"/>
      </left>
      <right style="dashed">
        <color rgb="FFC00000"/>
      </right>
      <top style="dashed">
        <color rgb="FFC00000"/>
      </top>
      <bottom/>
      <diagonal/>
    </border>
    <border>
      <left style="dashed">
        <color rgb="FFC00000"/>
      </left>
      <right style="dashed">
        <color rgb="FFC00000"/>
      </right>
      <top/>
      <bottom style="dashed">
        <color rgb="FFC00000"/>
      </bottom>
      <diagonal/>
    </border>
    <border>
      <left/>
      <right/>
      <top style="thin">
        <color rgb="FFFF0000"/>
      </top>
      <bottom/>
      <diagonal/>
    </border>
  </borders>
  <cellStyleXfs count="4">
    <xf numFmtId="0" fontId="0" fillId="0" borderId="0"/>
    <xf numFmtId="164" fontId="17" fillId="0" borderId="0" applyBorder="0" applyProtection="0"/>
    <xf numFmtId="165" fontId="17" fillId="0" borderId="0" applyBorder="0" applyProtection="0"/>
    <xf numFmtId="0" fontId="29" fillId="0" borderId="0" applyNumberFormat="0" applyFill="0" applyBorder="0" applyAlignment="0" applyProtection="0"/>
  </cellStyleXfs>
  <cellXfs count="121">
    <xf numFmtId="0" fontId="0" fillId="0" borderId="0" xfId="0"/>
    <xf numFmtId="0" fontId="0" fillId="2" borderId="0" xfId="0" applyFill="1" applyAlignment="1">
      <alignment vertical="center"/>
    </xf>
    <xf numFmtId="0" fontId="1" fillId="0" borderId="0" xfId="0" applyFont="1" applyAlignment="1">
      <alignment vertical="center"/>
    </xf>
    <xf numFmtId="0" fontId="2" fillId="2" borderId="0" xfId="0" applyFont="1" applyFill="1" applyAlignment="1">
      <alignment horizontal="left" vertical="center"/>
    </xf>
    <xf numFmtId="0" fontId="0" fillId="2" borderId="2" xfId="0" applyFill="1" applyBorder="1" applyAlignment="1">
      <alignment vertical="center"/>
    </xf>
    <xf numFmtId="0" fontId="0" fillId="2" borderId="3" xfId="0" applyFill="1" applyBorder="1" applyAlignment="1">
      <alignment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0" fontId="6" fillId="3" borderId="5" xfId="0" applyFont="1" applyFill="1" applyBorder="1" applyAlignment="1">
      <alignment vertical="center"/>
    </xf>
    <xf numFmtId="0" fontId="9" fillId="0" borderId="5" xfId="0" applyFont="1" applyBorder="1" applyAlignment="1">
      <alignment horizontal="left" vertical="center" indent="1"/>
    </xf>
    <xf numFmtId="0" fontId="10" fillId="2" borderId="0" xfId="0" applyFont="1" applyFill="1" applyAlignment="1">
      <alignment vertical="center"/>
    </xf>
    <xf numFmtId="0" fontId="10" fillId="2" borderId="9" xfId="0" applyFont="1" applyFill="1" applyBorder="1" applyAlignment="1">
      <alignment vertical="center"/>
    </xf>
    <xf numFmtId="167" fontId="8" fillId="3" borderId="7" xfId="0" applyNumberFormat="1" applyFont="1" applyFill="1" applyBorder="1" applyAlignment="1">
      <alignment horizontal="center" vertical="center"/>
    </xf>
    <xf numFmtId="168" fontId="9" fillId="0" borderId="6" xfId="2" applyNumberFormat="1" applyFont="1" applyBorder="1" applyAlignment="1" applyProtection="1">
      <alignment horizontal="center" vertical="center"/>
    </xf>
    <xf numFmtId="168" fontId="9" fillId="0" borderId="7" xfId="2" applyNumberFormat="1" applyFont="1" applyBorder="1" applyAlignment="1" applyProtection="1">
      <alignment horizontal="center" vertical="center"/>
    </xf>
    <xf numFmtId="168" fontId="9" fillId="0" borderId="8" xfId="2" applyNumberFormat="1" applyFont="1" applyBorder="1" applyAlignment="1" applyProtection="1">
      <alignment horizontal="center" vertical="center"/>
    </xf>
    <xf numFmtId="0" fontId="9" fillId="0" borderId="10" xfId="0" applyFont="1" applyBorder="1" applyAlignment="1">
      <alignment horizontal="left" vertical="center"/>
    </xf>
    <xf numFmtId="0" fontId="9" fillId="0" borderId="14" xfId="0" applyFont="1" applyBorder="1" applyAlignment="1">
      <alignment horizontal="left" vertical="center"/>
    </xf>
    <xf numFmtId="0" fontId="6" fillId="3" borderId="17" xfId="0" applyFont="1" applyFill="1" applyBorder="1" applyAlignment="1">
      <alignment horizontal="left" vertical="center" readingOrder="1"/>
    </xf>
    <xf numFmtId="0" fontId="10" fillId="2" borderId="18" xfId="0" applyFont="1" applyFill="1" applyBorder="1" applyAlignment="1">
      <alignment vertical="center"/>
    </xf>
    <xf numFmtId="0" fontId="12" fillId="2" borderId="0" xfId="0" applyFont="1" applyFill="1" applyAlignment="1">
      <alignment horizontal="right" vertical="center"/>
    </xf>
    <xf numFmtId="0" fontId="7" fillId="3" borderId="17" xfId="0" applyFont="1" applyFill="1" applyBorder="1" applyAlignment="1">
      <alignment horizontal="left" vertical="center" readingOrder="1"/>
    </xf>
    <xf numFmtId="0" fontId="11" fillId="3" borderId="19" xfId="0" applyFont="1" applyFill="1" applyBorder="1" applyAlignment="1">
      <alignment vertical="center"/>
    </xf>
    <xf numFmtId="0" fontId="6" fillId="3" borderId="19" xfId="0" applyFont="1" applyFill="1" applyBorder="1" applyAlignment="1">
      <alignment vertical="center"/>
    </xf>
    <xf numFmtId="165" fontId="8" fillId="3" borderId="21" xfId="2" applyFont="1" applyFill="1" applyBorder="1" applyAlignment="1" applyProtection="1">
      <alignment horizontal="center" vertical="center"/>
    </xf>
    <xf numFmtId="165" fontId="8" fillId="3" borderId="22" xfId="2" applyFont="1" applyFill="1" applyBorder="1" applyAlignment="1" applyProtection="1">
      <alignment horizontal="center" vertical="center"/>
    </xf>
    <xf numFmtId="169" fontId="10" fillId="2" borderId="0" xfId="2" applyNumberFormat="1" applyFont="1" applyFill="1" applyBorder="1" applyAlignment="1" applyProtection="1">
      <alignment vertical="center"/>
    </xf>
    <xf numFmtId="170" fontId="8" fillId="3" borderId="8" xfId="0" applyNumberFormat="1" applyFont="1" applyFill="1" applyBorder="1" applyAlignment="1">
      <alignment horizontal="center" vertical="center"/>
    </xf>
    <xf numFmtId="170" fontId="9" fillId="0" borderId="8" xfId="1" applyNumberFormat="1" applyFont="1" applyBorder="1" applyAlignment="1" applyProtection="1">
      <alignment horizontal="center" vertical="center"/>
    </xf>
    <xf numFmtId="0" fontId="0" fillId="2" borderId="0" xfId="0" applyFill="1"/>
    <xf numFmtId="171" fontId="8" fillId="3" borderId="7" xfId="0" applyNumberFormat="1" applyFont="1" applyFill="1" applyBorder="1" applyAlignment="1">
      <alignment horizontal="center" vertical="center"/>
    </xf>
    <xf numFmtId="0" fontId="14" fillId="2" borderId="0" xfId="0" applyFont="1" applyFill="1" applyBorder="1" applyAlignment="1">
      <alignment horizontal="left" vertical="center"/>
    </xf>
    <xf numFmtId="172" fontId="8" fillId="3" borderId="7" xfId="0" applyNumberFormat="1" applyFont="1" applyFill="1" applyBorder="1" applyAlignment="1">
      <alignment horizontal="center" vertical="center"/>
    </xf>
    <xf numFmtId="172" fontId="8" fillId="3" borderId="8" xfId="0" applyNumberFormat="1" applyFont="1" applyFill="1" applyBorder="1" applyAlignment="1">
      <alignment horizontal="center" vertical="center"/>
    </xf>
    <xf numFmtId="172" fontId="9" fillId="0" borderId="8" xfId="1" applyNumberFormat="1" applyFont="1" applyBorder="1" applyAlignment="1" applyProtection="1">
      <alignment horizontal="center" vertical="center"/>
    </xf>
    <xf numFmtId="171" fontId="9" fillId="0" borderId="7" xfId="1" applyNumberFormat="1" applyFont="1" applyBorder="1" applyAlignment="1" applyProtection="1">
      <alignment horizontal="center" vertical="center"/>
    </xf>
    <xf numFmtId="0" fontId="9" fillId="0" borderId="5" xfId="0" applyFont="1" applyBorder="1" applyAlignment="1">
      <alignment horizontal="left" vertical="center"/>
    </xf>
    <xf numFmtId="0" fontId="6" fillId="0" borderId="5" xfId="0" applyFont="1" applyBorder="1" applyAlignment="1">
      <alignment horizontal="left" vertical="center" indent="1"/>
    </xf>
    <xf numFmtId="0" fontId="13" fillId="0" borderId="5" xfId="0" applyFont="1" applyBorder="1" applyAlignment="1">
      <alignment horizontal="left" vertical="center" indent="2"/>
    </xf>
    <xf numFmtId="0" fontId="22" fillId="3" borderId="17" xfId="0" applyFont="1" applyFill="1" applyBorder="1" applyAlignment="1">
      <alignment horizontal="left" vertical="center" readingOrder="1"/>
    </xf>
    <xf numFmtId="171" fontId="8" fillId="5" borderId="7" xfId="0" applyNumberFormat="1" applyFont="1" applyFill="1" applyBorder="1" applyAlignment="1">
      <alignment horizontal="center" vertical="center"/>
    </xf>
    <xf numFmtId="0" fontId="6" fillId="4" borderId="5" xfId="0" applyFont="1" applyFill="1" applyBorder="1" applyAlignment="1">
      <alignment vertical="center"/>
    </xf>
    <xf numFmtId="0" fontId="9" fillId="0" borderId="5" xfId="0" applyFont="1" applyBorder="1" applyAlignment="1">
      <alignment horizontal="left" vertical="center" indent="1"/>
    </xf>
    <xf numFmtId="167" fontId="28" fillId="3" borderId="6" xfId="2" applyNumberFormat="1" applyFont="1" applyFill="1" applyBorder="1" applyAlignment="1" applyProtection="1">
      <alignment horizontal="center"/>
    </xf>
    <xf numFmtId="166" fontId="28" fillId="4" borderId="20" xfId="2" applyNumberFormat="1" applyFont="1" applyFill="1" applyBorder="1" applyAlignment="1">
      <alignment horizontal="center"/>
    </xf>
    <xf numFmtId="166" fontId="8" fillId="3" borderId="21" xfId="2" applyNumberFormat="1" applyFont="1" applyFill="1" applyBorder="1" applyAlignment="1" applyProtection="1">
      <alignment horizontal="center" vertical="center"/>
    </xf>
    <xf numFmtId="166" fontId="8" fillId="3" borderId="22" xfId="2" applyNumberFormat="1" applyFont="1" applyFill="1" applyBorder="1" applyAlignment="1" applyProtection="1">
      <alignment horizontal="center" vertical="center"/>
    </xf>
    <xf numFmtId="168" fontId="28" fillId="4" borderId="6" xfId="2" applyNumberFormat="1" applyFont="1" applyFill="1" applyBorder="1" applyAlignment="1">
      <alignment horizontal="center"/>
    </xf>
    <xf numFmtId="0" fontId="5" fillId="2" borderId="27" xfId="0" applyFont="1" applyFill="1" applyBorder="1" applyAlignment="1">
      <alignment horizontal="center" vertical="center"/>
    </xf>
    <xf numFmtId="171" fontId="8" fillId="3" borderId="6" xfId="0" applyNumberFormat="1" applyFont="1" applyFill="1" applyBorder="1" applyAlignment="1">
      <alignment horizontal="center" vertical="center"/>
    </xf>
    <xf numFmtId="171" fontId="8" fillId="5" borderId="6" xfId="0" applyNumberFormat="1" applyFont="1" applyFill="1" applyBorder="1" applyAlignment="1">
      <alignment horizontal="center" vertical="center"/>
    </xf>
    <xf numFmtId="171" fontId="9" fillId="0" borderId="6" xfId="1" applyNumberFormat="1" applyFont="1" applyBorder="1" applyAlignment="1" applyProtection="1">
      <alignment horizontal="center" vertical="center"/>
    </xf>
    <xf numFmtId="172" fontId="8" fillId="3" borderId="6" xfId="0" applyNumberFormat="1" applyFont="1" applyFill="1" applyBorder="1" applyAlignment="1">
      <alignment horizontal="center" vertical="center"/>
    </xf>
    <xf numFmtId="172" fontId="9" fillId="0" borderId="6" xfId="1" applyNumberFormat="1" applyFont="1" applyBorder="1" applyAlignment="1" applyProtection="1">
      <alignment horizontal="center" vertical="center"/>
    </xf>
    <xf numFmtId="170" fontId="9" fillId="0" borderId="6" xfId="1" applyNumberFormat="1" applyFont="1" applyBorder="1" applyAlignment="1" applyProtection="1">
      <alignment horizontal="center" vertical="center"/>
    </xf>
    <xf numFmtId="0" fontId="0" fillId="2" borderId="0" xfId="0" applyFill="1" applyBorder="1" applyAlignment="1">
      <alignment vertical="center"/>
    </xf>
    <xf numFmtId="0" fontId="10" fillId="2" borderId="0" xfId="0" applyFont="1" applyFill="1" applyBorder="1" applyAlignment="1">
      <alignment vertical="center"/>
    </xf>
    <xf numFmtId="168" fontId="28" fillId="4" borderId="17" xfId="2" applyNumberFormat="1" applyFont="1" applyFill="1" applyBorder="1" applyAlignment="1">
      <alignment horizontal="center"/>
    </xf>
    <xf numFmtId="170" fontId="9" fillId="0" borderId="17" xfId="1" applyNumberFormat="1" applyFont="1" applyBorder="1" applyAlignment="1" applyProtection="1">
      <alignment horizontal="center" vertical="center"/>
    </xf>
    <xf numFmtId="3" fontId="10" fillId="2" borderId="9" xfId="0" applyNumberFormat="1" applyFont="1" applyFill="1" applyBorder="1" applyAlignment="1">
      <alignment vertical="center"/>
    </xf>
    <xf numFmtId="3" fontId="10" fillId="2" borderId="0" xfId="0" applyNumberFormat="1" applyFont="1" applyFill="1" applyAlignment="1">
      <alignment vertical="center"/>
    </xf>
    <xf numFmtId="3" fontId="10" fillId="2" borderId="0" xfId="0" applyNumberFormat="1" applyFont="1" applyFill="1" applyBorder="1" applyAlignment="1">
      <alignment vertical="center"/>
    </xf>
    <xf numFmtId="173" fontId="8" fillId="3" borderId="6" xfId="0" applyNumberFormat="1" applyFont="1" applyFill="1" applyBorder="1" applyAlignment="1">
      <alignment horizontal="center" vertical="center"/>
    </xf>
    <xf numFmtId="173" fontId="8" fillId="3" borderId="7" xfId="0" applyNumberFormat="1" applyFont="1" applyFill="1" applyBorder="1" applyAlignment="1">
      <alignment horizontal="center" vertical="center"/>
    </xf>
    <xf numFmtId="173" fontId="9" fillId="0" borderId="6" xfId="1" applyNumberFormat="1" applyFont="1" applyBorder="1" applyAlignment="1" applyProtection="1">
      <alignment horizontal="center" vertical="center"/>
    </xf>
    <xf numFmtId="173" fontId="9" fillId="0" borderId="17" xfId="1" applyNumberFormat="1" applyFont="1" applyBorder="1" applyAlignment="1" applyProtection="1">
      <alignment horizontal="center" vertical="center"/>
    </xf>
    <xf numFmtId="173" fontId="9" fillId="0" borderId="8" xfId="1" applyNumberFormat="1" applyFont="1" applyBorder="1" applyAlignment="1" applyProtection="1">
      <alignment horizontal="center" vertical="center"/>
    </xf>
    <xf numFmtId="172" fontId="9" fillId="0" borderId="7" xfId="1" applyNumberFormat="1" applyFont="1" applyBorder="1" applyAlignment="1" applyProtection="1">
      <alignment horizontal="center" vertical="center"/>
    </xf>
    <xf numFmtId="174" fontId="8" fillId="3" borderId="6" xfId="0" applyNumberFormat="1" applyFont="1" applyFill="1" applyBorder="1" applyAlignment="1">
      <alignment horizontal="center" vertical="center"/>
    </xf>
    <xf numFmtId="174" fontId="8" fillId="3" borderId="17" xfId="0" applyNumberFormat="1" applyFont="1" applyFill="1" applyBorder="1" applyAlignment="1">
      <alignment horizontal="center" vertical="center"/>
    </xf>
    <xf numFmtId="174" fontId="8" fillId="3" borderId="7" xfId="0" applyNumberFormat="1" applyFont="1" applyFill="1" applyBorder="1" applyAlignment="1">
      <alignment horizontal="center" vertical="center"/>
    </xf>
    <xf numFmtId="174" fontId="9" fillId="0" borderId="6" xfId="1" applyNumberFormat="1" applyFont="1" applyBorder="1" applyAlignment="1" applyProtection="1">
      <alignment horizontal="center" vertical="center"/>
    </xf>
    <xf numFmtId="174" fontId="9" fillId="0" borderId="17" xfId="1" applyNumberFormat="1" applyFont="1" applyBorder="1" applyAlignment="1" applyProtection="1">
      <alignment horizontal="center" vertical="center"/>
    </xf>
    <xf numFmtId="174" fontId="9" fillId="0" borderId="8" xfId="1" applyNumberFormat="1" applyFont="1" applyBorder="1" applyAlignment="1" applyProtection="1">
      <alignment horizontal="center" vertical="center"/>
    </xf>
    <xf numFmtId="175" fontId="8" fillId="3" borderId="6" xfId="0" applyNumberFormat="1" applyFont="1" applyFill="1" applyBorder="1" applyAlignment="1">
      <alignment horizontal="center" vertical="center"/>
    </xf>
    <xf numFmtId="175" fontId="8" fillId="3" borderId="7" xfId="0" applyNumberFormat="1" applyFont="1" applyFill="1" applyBorder="1" applyAlignment="1">
      <alignment horizontal="center" vertical="center"/>
    </xf>
    <xf numFmtId="175" fontId="8" fillId="3" borderId="8" xfId="0" applyNumberFormat="1" applyFont="1" applyFill="1" applyBorder="1" applyAlignment="1">
      <alignment horizontal="center" vertical="center"/>
    </xf>
    <xf numFmtId="175" fontId="9" fillId="0" borderId="6" xfId="1" applyNumberFormat="1" applyFont="1" applyBorder="1" applyAlignment="1" applyProtection="1">
      <alignment horizontal="center" vertical="center"/>
    </xf>
    <xf numFmtId="175" fontId="9" fillId="0" borderId="7" xfId="1" applyNumberFormat="1" applyFont="1" applyBorder="1" applyAlignment="1" applyProtection="1">
      <alignment horizontal="center" vertical="center"/>
    </xf>
    <xf numFmtId="175" fontId="9" fillId="0" borderId="8" xfId="1" applyNumberFormat="1" applyFont="1" applyBorder="1" applyAlignment="1" applyProtection="1">
      <alignment horizontal="center" vertical="center"/>
    </xf>
    <xf numFmtId="175" fontId="9" fillId="0" borderId="6" xfId="0" applyNumberFormat="1" applyFont="1" applyBorder="1" applyAlignment="1">
      <alignment horizontal="center" vertical="center"/>
    </xf>
    <xf numFmtId="175" fontId="9" fillId="0" borderId="7" xfId="0" applyNumberFormat="1" applyFont="1" applyBorder="1" applyAlignment="1">
      <alignment horizontal="center" vertical="center"/>
    </xf>
    <xf numFmtId="175" fontId="9" fillId="0" borderId="8" xfId="0" applyNumberFormat="1" applyFont="1" applyBorder="1" applyAlignment="1">
      <alignment horizontal="center" vertical="center"/>
    </xf>
    <xf numFmtId="175" fontId="8" fillId="0" borderId="6" xfId="0" applyNumberFormat="1" applyFont="1" applyBorder="1" applyAlignment="1">
      <alignment horizontal="center" vertical="center"/>
    </xf>
    <xf numFmtId="175" fontId="8" fillId="0" borderId="7" xfId="0" applyNumberFormat="1" applyFont="1" applyBorder="1" applyAlignment="1">
      <alignment horizontal="center" vertical="center"/>
    </xf>
    <xf numFmtId="175" fontId="9" fillId="4" borderId="6" xfId="0" applyNumberFormat="1" applyFont="1" applyFill="1" applyBorder="1" applyAlignment="1">
      <alignment horizontal="center" vertical="center"/>
    </xf>
    <xf numFmtId="175" fontId="9" fillId="4" borderId="7" xfId="0" applyNumberFormat="1" applyFont="1" applyFill="1" applyBorder="1" applyAlignment="1">
      <alignment horizontal="center" vertical="center"/>
    </xf>
    <xf numFmtId="175" fontId="9" fillId="4" borderId="8" xfId="0" applyNumberFormat="1" applyFont="1" applyFill="1" applyBorder="1" applyAlignment="1">
      <alignment horizontal="center" vertical="center"/>
    </xf>
    <xf numFmtId="175" fontId="9" fillId="0" borderId="11" xfId="1" applyNumberFormat="1" applyFont="1" applyBorder="1" applyAlignment="1" applyProtection="1">
      <alignment horizontal="center" vertical="center"/>
    </xf>
    <xf numFmtId="175" fontId="9" fillId="0" borderId="12" xfId="1" applyNumberFormat="1" applyFont="1" applyBorder="1" applyAlignment="1" applyProtection="1">
      <alignment horizontal="center" vertical="center"/>
    </xf>
    <xf numFmtId="175" fontId="9" fillId="0" borderId="13" xfId="1" applyNumberFormat="1" applyFont="1" applyBorder="1" applyAlignment="1" applyProtection="1">
      <alignment horizontal="center" vertical="center"/>
    </xf>
    <xf numFmtId="175" fontId="9" fillId="0" borderId="9" xfId="1" applyNumberFormat="1" applyFont="1" applyBorder="1" applyAlignment="1" applyProtection="1">
      <alignment horizontal="center" vertical="center"/>
    </xf>
    <xf numFmtId="175" fontId="9" fillId="0" borderId="15" xfId="1" applyNumberFormat="1" applyFont="1" applyBorder="1" applyAlignment="1" applyProtection="1">
      <alignment horizontal="center" vertical="center"/>
    </xf>
    <xf numFmtId="175" fontId="9" fillId="0" borderId="16" xfId="1" applyNumberFormat="1" applyFont="1" applyBorder="1" applyAlignment="1" applyProtection="1">
      <alignment horizontal="center" vertical="center"/>
    </xf>
    <xf numFmtId="0" fontId="18" fillId="0" borderId="1" xfId="0" applyFont="1" applyBorder="1" applyAlignment="1">
      <alignment vertical="center" readingOrder="1"/>
    </xf>
    <xf numFmtId="0" fontId="3" fillId="0" borderId="1" xfId="0" applyFont="1" applyBorder="1" applyAlignment="1">
      <alignment vertical="center" readingOrder="1"/>
    </xf>
    <xf numFmtId="0" fontId="9" fillId="2" borderId="0" xfId="0" applyFont="1" applyFill="1" applyBorder="1" applyAlignment="1">
      <alignment vertical="center"/>
    </xf>
    <xf numFmtId="171" fontId="8" fillId="3" borderId="17" xfId="0" applyNumberFormat="1" applyFont="1" applyFill="1" applyBorder="1" applyAlignment="1">
      <alignment horizontal="center" vertical="center"/>
    </xf>
    <xf numFmtId="171" fontId="8" fillId="5" borderId="17" xfId="0" applyNumberFormat="1" applyFont="1" applyFill="1" applyBorder="1" applyAlignment="1">
      <alignment horizontal="center" vertical="center"/>
    </xf>
    <xf numFmtId="172" fontId="8" fillId="3" borderId="17" xfId="0" applyNumberFormat="1" applyFont="1" applyFill="1" applyBorder="1" applyAlignment="1">
      <alignment horizontal="center" vertical="center"/>
    </xf>
    <xf numFmtId="172" fontId="9" fillId="0" borderId="17" xfId="1" applyNumberFormat="1" applyFont="1" applyBorder="1" applyAlignment="1" applyProtection="1">
      <alignment horizontal="center" vertical="center"/>
    </xf>
    <xf numFmtId="173" fontId="8" fillId="3" borderId="17" xfId="0" applyNumberFormat="1" applyFont="1" applyFill="1" applyBorder="1" applyAlignment="1">
      <alignment horizontal="center" vertical="center"/>
    </xf>
    <xf numFmtId="0" fontId="5" fillId="2" borderId="30" xfId="0" applyFont="1" applyFill="1" applyBorder="1" applyAlignment="1">
      <alignment horizontal="center" vertical="center"/>
    </xf>
    <xf numFmtId="171" fontId="9" fillId="0" borderId="17" xfId="1" applyNumberFormat="1" applyFont="1" applyBorder="1" applyAlignment="1" applyProtection="1">
      <alignment horizontal="center" vertical="center"/>
    </xf>
    <xf numFmtId="0" fontId="25" fillId="0" borderId="1" xfId="0" applyFont="1" applyBorder="1" applyAlignment="1">
      <alignment vertical="center" readingOrder="1"/>
    </xf>
    <xf numFmtId="0" fontId="15" fillId="0" borderId="1" xfId="0" applyFont="1" applyBorder="1" applyAlignment="1">
      <alignment vertical="center" readingOrder="1"/>
    </xf>
    <xf numFmtId="0" fontId="31" fillId="2" borderId="0" xfId="0" applyFont="1" applyFill="1" applyAlignment="1">
      <alignment horizontal="left" vertical="center"/>
    </xf>
    <xf numFmtId="0" fontId="19" fillId="0" borderId="23" xfId="3" applyFont="1" applyFill="1" applyBorder="1" applyAlignment="1">
      <alignment horizontal="center" vertical="center"/>
    </xf>
    <xf numFmtId="0" fontId="19" fillId="0" borderId="24" xfId="3" applyFont="1" applyFill="1" applyBorder="1" applyAlignment="1">
      <alignment horizontal="center" vertical="center"/>
    </xf>
    <xf numFmtId="0" fontId="19" fillId="0" borderId="25" xfId="3" applyFont="1" applyFill="1" applyBorder="1" applyAlignment="1">
      <alignment horizontal="center" vertical="center"/>
    </xf>
    <xf numFmtId="0" fontId="19" fillId="0" borderId="26" xfId="3" applyFont="1" applyFill="1" applyBorder="1" applyAlignment="1">
      <alignment horizontal="center" vertical="center"/>
    </xf>
    <xf numFmtId="0" fontId="21" fillId="2" borderId="28" xfId="3" applyFont="1" applyFill="1" applyBorder="1" applyAlignment="1">
      <alignment horizontal="center" vertical="center"/>
    </xf>
    <xf numFmtId="0" fontId="21" fillId="2" borderId="29" xfId="3" applyFont="1" applyFill="1" applyBorder="1" applyAlignment="1">
      <alignment horizontal="center" vertical="center"/>
    </xf>
    <xf numFmtId="0" fontId="6" fillId="3" borderId="17" xfId="0" applyFont="1" applyFill="1" applyBorder="1" applyAlignment="1">
      <alignment horizontal="left" vertical="center" readingOrder="1"/>
    </xf>
    <xf numFmtId="0" fontId="9" fillId="0" borderId="5" xfId="0" applyFont="1" applyBorder="1" applyAlignment="1">
      <alignment horizontal="left" vertical="center" indent="1"/>
    </xf>
    <xf numFmtId="0" fontId="1" fillId="0" borderId="0" xfId="0" applyFont="1" applyAlignment="1">
      <alignment horizontal="left" vertical="center"/>
    </xf>
    <xf numFmtId="0" fontId="6" fillId="5" borderId="17" xfId="0" applyFont="1" applyFill="1" applyBorder="1" applyAlignment="1">
      <alignment horizontal="left" vertical="center" readingOrder="1"/>
    </xf>
    <xf numFmtId="0" fontId="15" fillId="0" borderId="1" xfId="0" applyFont="1" applyBorder="1" applyAlignment="1">
      <alignment horizontal="left" vertical="center" readingOrder="1"/>
    </xf>
    <xf numFmtId="0" fontId="0" fillId="2" borderId="0" xfId="0" applyFill="1" applyAlignment="1">
      <alignment horizontal="center" vertical="center"/>
    </xf>
    <xf numFmtId="172" fontId="9" fillId="0" borderId="0" xfId="1" applyNumberFormat="1" applyFont="1" applyBorder="1" applyAlignment="1" applyProtection="1">
      <alignment horizontal="justify" vertical="center" wrapText="1"/>
    </xf>
    <xf numFmtId="165" fontId="28" fillId="4" borderId="20" xfId="2" applyNumberFormat="1" applyFont="1" applyFill="1" applyBorder="1" applyAlignment="1">
      <alignment horizontal="center"/>
    </xf>
  </cellXfs>
  <cellStyles count="4">
    <cellStyle name="Hipervínculo" xfId="3" builtinId="8"/>
    <cellStyle name="Millares" xfId="1" builtinId="3"/>
    <cellStyle name="Normal" xfId="0" builtinId="0"/>
    <cellStyle name="Porcentaje" xfId="2"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474E"/>
      <rgbColor rgb="FF595959"/>
      <rgbColor rgb="FF969696"/>
      <rgbColor rgb="FF003366"/>
      <rgbColor rgb="FF339966"/>
      <rgbColor rgb="FF003300"/>
      <rgbColor rgb="FF333300"/>
      <rgbColor rgb="FFC9211E"/>
      <rgbColor rgb="FF993366"/>
      <rgbColor rgb="FF333399"/>
      <rgbColor rgb="FF333C41"/>
      <rgbColor rgb="00003366"/>
      <rgbColor rgb="00339966"/>
      <rgbColor rgb="00003300"/>
      <rgbColor rgb="00333300"/>
      <rgbColor rgb="00993300"/>
      <rgbColor rgb="00993366"/>
      <rgbColor rgb="00333399"/>
      <rgbColor rgb="00333333"/>
    </indexedColors>
    <mruColors>
      <color rgb="FFFF0000"/>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19440</xdr:colOff>
      <xdr:row>3</xdr:row>
      <xdr:rowOff>38520</xdr:rowOff>
    </xdr:from>
    <xdr:to>
      <xdr:col>1</xdr:col>
      <xdr:colOff>667080</xdr:colOff>
      <xdr:row>3</xdr:row>
      <xdr:rowOff>142920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425520" y="638280"/>
          <a:ext cx="647640" cy="104400"/>
        </a:xfrm>
        <a:prstGeom prst="roundRect">
          <a:avLst>
            <a:gd name="adj" fmla="val 16667"/>
          </a:avLst>
        </a:prstGeom>
        <a:solidFill>
          <a:srgbClr val="D00000"/>
        </a:solidFill>
        <a:ln>
          <a:noFill/>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3240</xdr:colOff>
      <xdr:row>30</xdr:row>
      <xdr:rowOff>199800</xdr:rowOff>
    </xdr:to>
    <xdr:sp macro="" textlink="">
      <xdr:nvSpPr>
        <xdr:cNvPr id="2" name="CustomShape 1" hidden="1">
          <a:extLst>
            <a:ext uri="{FF2B5EF4-FFF2-40B4-BE49-F238E27FC236}">
              <a16:creationId xmlns:a16="http://schemas.microsoft.com/office/drawing/2014/main" id="{00000000-0008-0000-0100-000002000000}"/>
            </a:ext>
          </a:extLst>
        </xdr:cNvPr>
        <xdr:cNvSpPr/>
      </xdr:nvSpPr>
      <xdr:spPr>
        <a:xfrm>
          <a:off x="0" y="0"/>
          <a:ext cx="7743600" cy="596916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3240</xdr:colOff>
      <xdr:row>30</xdr:row>
      <xdr:rowOff>199800</xdr:rowOff>
    </xdr:to>
    <xdr:sp macro="" textlink="">
      <xdr:nvSpPr>
        <xdr:cNvPr id="3" name="CustomShape 1" hidden="1">
          <a:extLst>
            <a:ext uri="{FF2B5EF4-FFF2-40B4-BE49-F238E27FC236}">
              <a16:creationId xmlns:a16="http://schemas.microsoft.com/office/drawing/2014/main" id="{00000000-0008-0000-0100-000003000000}"/>
            </a:ext>
          </a:extLst>
        </xdr:cNvPr>
        <xdr:cNvSpPr/>
      </xdr:nvSpPr>
      <xdr:spPr>
        <a:xfrm>
          <a:off x="0" y="0"/>
          <a:ext cx="7743600" cy="596916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3240</xdr:colOff>
      <xdr:row>30</xdr:row>
      <xdr:rowOff>199800</xdr:rowOff>
    </xdr:to>
    <xdr:sp macro="" textlink="">
      <xdr:nvSpPr>
        <xdr:cNvPr id="4" name="CustomShape 1" hidden="1">
          <a:extLst>
            <a:ext uri="{FF2B5EF4-FFF2-40B4-BE49-F238E27FC236}">
              <a16:creationId xmlns:a16="http://schemas.microsoft.com/office/drawing/2014/main" id="{00000000-0008-0000-0100-000004000000}"/>
            </a:ext>
          </a:extLst>
        </xdr:cNvPr>
        <xdr:cNvSpPr/>
      </xdr:nvSpPr>
      <xdr:spPr>
        <a:xfrm>
          <a:off x="0" y="0"/>
          <a:ext cx="7743600" cy="596916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3240</xdr:colOff>
      <xdr:row>30</xdr:row>
      <xdr:rowOff>199800</xdr:rowOff>
    </xdr:to>
    <xdr:sp macro="" textlink="">
      <xdr:nvSpPr>
        <xdr:cNvPr id="5" name="CustomShape 1" hidden="1">
          <a:extLst>
            <a:ext uri="{FF2B5EF4-FFF2-40B4-BE49-F238E27FC236}">
              <a16:creationId xmlns:a16="http://schemas.microsoft.com/office/drawing/2014/main" id="{00000000-0008-0000-0100-000005000000}"/>
            </a:ext>
          </a:extLst>
        </xdr:cNvPr>
        <xdr:cNvSpPr/>
      </xdr:nvSpPr>
      <xdr:spPr>
        <a:xfrm>
          <a:off x="0" y="0"/>
          <a:ext cx="7743600" cy="596916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3240</xdr:colOff>
      <xdr:row>30</xdr:row>
      <xdr:rowOff>199800</xdr:rowOff>
    </xdr:to>
    <xdr:sp macro="" textlink="">
      <xdr:nvSpPr>
        <xdr:cNvPr id="6" name="CustomShape 1" hidden="1">
          <a:extLst>
            <a:ext uri="{FF2B5EF4-FFF2-40B4-BE49-F238E27FC236}">
              <a16:creationId xmlns:a16="http://schemas.microsoft.com/office/drawing/2014/main" id="{00000000-0008-0000-0100-000006000000}"/>
            </a:ext>
          </a:extLst>
        </xdr:cNvPr>
        <xdr:cNvSpPr/>
      </xdr:nvSpPr>
      <xdr:spPr>
        <a:xfrm>
          <a:off x="0" y="0"/>
          <a:ext cx="7743600" cy="596916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3240</xdr:colOff>
      <xdr:row>30</xdr:row>
      <xdr:rowOff>199800</xdr:rowOff>
    </xdr:to>
    <xdr:sp macro="" textlink="">
      <xdr:nvSpPr>
        <xdr:cNvPr id="7" name="CustomShape 1" hidden="1">
          <a:extLst>
            <a:ext uri="{FF2B5EF4-FFF2-40B4-BE49-F238E27FC236}">
              <a16:creationId xmlns:a16="http://schemas.microsoft.com/office/drawing/2014/main" id="{00000000-0008-0000-0100-000007000000}"/>
            </a:ext>
          </a:extLst>
        </xdr:cNvPr>
        <xdr:cNvSpPr/>
      </xdr:nvSpPr>
      <xdr:spPr>
        <a:xfrm>
          <a:off x="0" y="0"/>
          <a:ext cx="7743600" cy="596916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266400</xdr:colOff>
      <xdr:row>32</xdr:row>
      <xdr:rowOff>123840</xdr:rowOff>
    </xdr:to>
    <xdr:sp macro="" textlink="">
      <xdr:nvSpPr>
        <xdr:cNvPr id="8" name="CustomShape 1" hidden="1">
          <a:extLst>
            <a:ext uri="{FF2B5EF4-FFF2-40B4-BE49-F238E27FC236}">
              <a16:creationId xmlns:a16="http://schemas.microsoft.com/office/drawing/2014/main" id="{00000000-0008-0000-0100-000008000000}"/>
            </a:ext>
          </a:extLst>
        </xdr:cNvPr>
        <xdr:cNvSpPr/>
      </xdr:nvSpPr>
      <xdr:spPr>
        <a:xfrm>
          <a:off x="0" y="0"/>
          <a:ext cx="9670680" cy="62931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266400</xdr:colOff>
      <xdr:row>32</xdr:row>
      <xdr:rowOff>123840</xdr:rowOff>
    </xdr:to>
    <xdr:sp macro="" textlink="">
      <xdr:nvSpPr>
        <xdr:cNvPr id="9" name="CustomShape 1" hidden="1">
          <a:extLst>
            <a:ext uri="{FF2B5EF4-FFF2-40B4-BE49-F238E27FC236}">
              <a16:creationId xmlns:a16="http://schemas.microsoft.com/office/drawing/2014/main" id="{00000000-0008-0000-0100-000009000000}"/>
            </a:ext>
          </a:extLst>
        </xdr:cNvPr>
        <xdr:cNvSpPr/>
      </xdr:nvSpPr>
      <xdr:spPr>
        <a:xfrm>
          <a:off x="0" y="0"/>
          <a:ext cx="9670680" cy="62931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266400</xdr:colOff>
      <xdr:row>32</xdr:row>
      <xdr:rowOff>123840</xdr:rowOff>
    </xdr:to>
    <xdr:sp macro="" textlink="">
      <xdr:nvSpPr>
        <xdr:cNvPr id="10" name="CustomShape 1" hidden="1">
          <a:extLst>
            <a:ext uri="{FF2B5EF4-FFF2-40B4-BE49-F238E27FC236}">
              <a16:creationId xmlns:a16="http://schemas.microsoft.com/office/drawing/2014/main" id="{00000000-0008-0000-0100-00000A000000}"/>
            </a:ext>
          </a:extLst>
        </xdr:cNvPr>
        <xdr:cNvSpPr/>
      </xdr:nvSpPr>
      <xdr:spPr>
        <a:xfrm>
          <a:off x="0" y="0"/>
          <a:ext cx="9670680" cy="62931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266400</xdr:colOff>
      <xdr:row>32</xdr:row>
      <xdr:rowOff>123840</xdr:rowOff>
    </xdr:to>
    <xdr:sp macro="" textlink="">
      <xdr:nvSpPr>
        <xdr:cNvPr id="11" name="CustomShape 1" hidden="1">
          <a:extLst>
            <a:ext uri="{FF2B5EF4-FFF2-40B4-BE49-F238E27FC236}">
              <a16:creationId xmlns:a16="http://schemas.microsoft.com/office/drawing/2014/main" id="{00000000-0008-0000-0100-00000B000000}"/>
            </a:ext>
          </a:extLst>
        </xdr:cNvPr>
        <xdr:cNvSpPr/>
      </xdr:nvSpPr>
      <xdr:spPr>
        <a:xfrm>
          <a:off x="0" y="0"/>
          <a:ext cx="9670680" cy="62931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266400</xdr:colOff>
      <xdr:row>32</xdr:row>
      <xdr:rowOff>123840</xdr:rowOff>
    </xdr:to>
    <xdr:sp macro="" textlink="">
      <xdr:nvSpPr>
        <xdr:cNvPr id="12" name="CustomShape 1" hidden="1">
          <a:extLst>
            <a:ext uri="{FF2B5EF4-FFF2-40B4-BE49-F238E27FC236}">
              <a16:creationId xmlns:a16="http://schemas.microsoft.com/office/drawing/2014/main" id="{00000000-0008-0000-0100-00000C000000}"/>
            </a:ext>
          </a:extLst>
        </xdr:cNvPr>
        <xdr:cNvSpPr/>
      </xdr:nvSpPr>
      <xdr:spPr>
        <a:xfrm>
          <a:off x="0" y="0"/>
          <a:ext cx="9670680" cy="62931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266400</xdr:colOff>
      <xdr:row>32</xdr:row>
      <xdr:rowOff>123840</xdr:rowOff>
    </xdr:to>
    <xdr:sp macro="" textlink="">
      <xdr:nvSpPr>
        <xdr:cNvPr id="13" name="CustomShape 1" hidden="1">
          <a:extLst>
            <a:ext uri="{FF2B5EF4-FFF2-40B4-BE49-F238E27FC236}">
              <a16:creationId xmlns:a16="http://schemas.microsoft.com/office/drawing/2014/main" id="{00000000-0008-0000-0100-00000D000000}"/>
            </a:ext>
          </a:extLst>
        </xdr:cNvPr>
        <xdr:cNvSpPr/>
      </xdr:nvSpPr>
      <xdr:spPr>
        <a:xfrm>
          <a:off x="0" y="0"/>
          <a:ext cx="9670680" cy="62931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1</xdr:col>
      <xdr:colOff>19440</xdr:colOff>
      <xdr:row>3</xdr:row>
      <xdr:rowOff>38160</xdr:rowOff>
    </xdr:from>
    <xdr:to>
      <xdr:col>1</xdr:col>
      <xdr:colOff>667080</xdr:colOff>
      <xdr:row>3</xdr:row>
      <xdr:rowOff>142560</xdr:rowOff>
    </xdr:to>
    <xdr:sp macro="" textlink="">
      <xdr:nvSpPr>
        <xdr:cNvPr id="14" name="CustomShape 1">
          <a:extLst>
            <a:ext uri="{FF2B5EF4-FFF2-40B4-BE49-F238E27FC236}">
              <a16:creationId xmlns:a16="http://schemas.microsoft.com/office/drawing/2014/main" id="{00000000-0008-0000-0100-00000E000000}"/>
            </a:ext>
          </a:extLst>
        </xdr:cNvPr>
        <xdr:cNvSpPr/>
      </xdr:nvSpPr>
      <xdr:spPr>
        <a:xfrm>
          <a:off x="425520" y="628560"/>
          <a:ext cx="647640" cy="104400"/>
        </a:xfrm>
        <a:prstGeom prst="roundRect">
          <a:avLst>
            <a:gd name="adj" fmla="val 16667"/>
          </a:avLst>
        </a:prstGeom>
        <a:solidFill>
          <a:srgbClr val="D00000"/>
        </a:solidFill>
        <a:ln>
          <a:noFill/>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3240</xdr:colOff>
      <xdr:row>37</xdr:row>
      <xdr:rowOff>199800</xdr:rowOff>
    </xdr:to>
    <xdr:sp macro="" textlink="">
      <xdr:nvSpPr>
        <xdr:cNvPr id="14" name="CustomShape 1" hidden="1">
          <a:extLst>
            <a:ext uri="{FF2B5EF4-FFF2-40B4-BE49-F238E27FC236}">
              <a16:creationId xmlns:a16="http://schemas.microsoft.com/office/drawing/2014/main" id="{00000000-0008-0000-0200-00000E000000}"/>
            </a:ext>
          </a:extLst>
        </xdr:cNvPr>
        <xdr:cNvSpPr/>
      </xdr:nvSpPr>
      <xdr:spPr>
        <a:xfrm>
          <a:off x="0" y="0"/>
          <a:ext cx="7743600" cy="76456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3240</xdr:colOff>
      <xdr:row>37</xdr:row>
      <xdr:rowOff>199800</xdr:rowOff>
    </xdr:to>
    <xdr:sp macro="" textlink="">
      <xdr:nvSpPr>
        <xdr:cNvPr id="15" name="CustomShape 1" hidden="1">
          <a:extLst>
            <a:ext uri="{FF2B5EF4-FFF2-40B4-BE49-F238E27FC236}">
              <a16:creationId xmlns:a16="http://schemas.microsoft.com/office/drawing/2014/main" id="{00000000-0008-0000-0200-00000F000000}"/>
            </a:ext>
          </a:extLst>
        </xdr:cNvPr>
        <xdr:cNvSpPr/>
      </xdr:nvSpPr>
      <xdr:spPr>
        <a:xfrm>
          <a:off x="0" y="0"/>
          <a:ext cx="7743600" cy="76456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3240</xdr:colOff>
      <xdr:row>37</xdr:row>
      <xdr:rowOff>199800</xdr:rowOff>
    </xdr:to>
    <xdr:sp macro="" textlink="">
      <xdr:nvSpPr>
        <xdr:cNvPr id="16" name="CustomShape 1" hidden="1">
          <a:extLst>
            <a:ext uri="{FF2B5EF4-FFF2-40B4-BE49-F238E27FC236}">
              <a16:creationId xmlns:a16="http://schemas.microsoft.com/office/drawing/2014/main" id="{00000000-0008-0000-0200-000010000000}"/>
            </a:ext>
          </a:extLst>
        </xdr:cNvPr>
        <xdr:cNvSpPr/>
      </xdr:nvSpPr>
      <xdr:spPr>
        <a:xfrm>
          <a:off x="0" y="0"/>
          <a:ext cx="7743600" cy="76456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3240</xdr:colOff>
      <xdr:row>37</xdr:row>
      <xdr:rowOff>199800</xdr:rowOff>
    </xdr:to>
    <xdr:sp macro="" textlink="">
      <xdr:nvSpPr>
        <xdr:cNvPr id="17" name="CustomShape 1" hidden="1">
          <a:extLst>
            <a:ext uri="{FF2B5EF4-FFF2-40B4-BE49-F238E27FC236}">
              <a16:creationId xmlns:a16="http://schemas.microsoft.com/office/drawing/2014/main" id="{00000000-0008-0000-0200-000011000000}"/>
            </a:ext>
          </a:extLst>
        </xdr:cNvPr>
        <xdr:cNvSpPr/>
      </xdr:nvSpPr>
      <xdr:spPr>
        <a:xfrm>
          <a:off x="0" y="0"/>
          <a:ext cx="7743600" cy="76456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3240</xdr:colOff>
      <xdr:row>37</xdr:row>
      <xdr:rowOff>199800</xdr:rowOff>
    </xdr:to>
    <xdr:sp macro="" textlink="">
      <xdr:nvSpPr>
        <xdr:cNvPr id="18" name="CustomShape 1" hidden="1">
          <a:extLst>
            <a:ext uri="{FF2B5EF4-FFF2-40B4-BE49-F238E27FC236}">
              <a16:creationId xmlns:a16="http://schemas.microsoft.com/office/drawing/2014/main" id="{00000000-0008-0000-0200-000012000000}"/>
            </a:ext>
          </a:extLst>
        </xdr:cNvPr>
        <xdr:cNvSpPr/>
      </xdr:nvSpPr>
      <xdr:spPr>
        <a:xfrm>
          <a:off x="0" y="0"/>
          <a:ext cx="7743600" cy="76456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3240</xdr:colOff>
      <xdr:row>37</xdr:row>
      <xdr:rowOff>199800</xdr:rowOff>
    </xdr:to>
    <xdr:sp macro="" textlink="">
      <xdr:nvSpPr>
        <xdr:cNvPr id="19" name="CustomShape 1" hidden="1">
          <a:extLst>
            <a:ext uri="{FF2B5EF4-FFF2-40B4-BE49-F238E27FC236}">
              <a16:creationId xmlns:a16="http://schemas.microsoft.com/office/drawing/2014/main" id="{00000000-0008-0000-0200-000013000000}"/>
            </a:ext>
          </a:extLst>
        </xdr:cNvPr>
        <xdr:cNvSpPr/>
      </xdr:nvSpPr>
      <xdr:spPr>
        <a:xfrm>
          <a:off x="0" y="0"/>
          <a:ext cx="7743600" cy="76456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1</xdr:col>
      <xdr:colOff>19440</xdr:colOff>
      <xdr:row>3</xdr:row>
      <xdr:rowOff>38160</xdr:rowOff>
    </xdr:from>
    <xdr:to>
      <xdr:col>1</xdr:col>
      <xdr:colOff>667080</xdr:colOff>
      <xdr:row>3</xdr:row>
      <xdr:rowOff>142560</xdr:rowOff>
    </xdr:to>
    <xdr:sp macro="" textlink="">
      <xdr:nvSpPr>
        <xdr:cNvPr id="20" name="CustomShape 1">
          <a:extLst>
            <a:ext uri="{FF2B5EF4-FFF2-40B4-BE49-F238E27FC236}">
              <a16:creationId xmlns:a16="http://schemas.microsoft.com/office/drawing/2014/main" id="{00000000-0008-0000-0200-000014000000}"/>
            </a:ext>
          </a:extLst>
        </xdr:cNvPr>
        <xdr:cNvSpPr/>
      </xdr:nvSpPr>
      <xdr:spPr>
        <a:xfrm>
          <a:off x="425520" y="628560"/>
          <a:ext cx="647640" cy="104400"/>
        </a:xfrm>
        <a:prstGeom prst="roundRect">
          <a:avLst>
            <a:gd name="adj" fmla="val 16667"/>
          </a:avLst>
        </a:prstGeom>
        <a:solidFill>
          <a:srgbClr val="D00000"/>
        </a:solidFill>
        <a:ln>
          <a:noFill/>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3600</xdr:colOff>
      <xdr:row>31</xdr:row>
      <xdr:rowOff>200160</xdr:rowOff>
    </xdr:to>
    <xdr:sp macro="" textlink="">
      <xdr:nvSpPr>
        <xdr:cNvPr id="21" name="CustomShape 1" hidden="1">
          <a:extLst>
            <a:ext uri="{FF2B5EF4-FFF2-40B4-BE49-F238E27FC236}">
              <a16:creationId xmlns:a16="http://schemas.microsoft.com/office/drawing/2014/main" id="{00000000-0008-0000-0300-000015000000}"/>
            </a:ext>
          </a:extLst>
        </xdr:cNvPr>
        <xdr:cNvSpPr/>
      </xdr:nvSpPr>
      <xdr:spPr>
        <a:xfrm>
          <a:off x="0" y="0"/>
          <a:ext cx="7743960" cy="61408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3600</xdr:colOff>
      <xdr:row>31</xdr:row>
      <xdr:rowOff>200160</xdr:rowOff>
    </xdr:to>
    <xdr:sp macro="" textlink="">
      <xdr:nvSpPr>
        <xdr:cNvPr id="22" name="CustomShape 1" hidden="1">
          <a:extLst>
            <a:ext uri="{FF2B5EF4-FFF2-40B4-BE49-F238E27FC236}">
              <a16:creationId xmlns:a16="http://schemas.microsoft.com/office/drawing/2014/main" id="{00000000-0008-0000-0300-000016000000}"/>
            </a:ext>
          </a:extLst>
        </xdr:cNvPr>
        <xdr:cNvSpPr/>
      </xdr:nvSpPr>
      <xdr:spPr>
        <a:xfrm>
          <a:off x="0" y="0"/>
          <a:ext cx="7743960" cy="61408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3600</xdr:colOff>
      <xdr:row>31</xdr:row>
      <xdr:rowOff>200160</xdr:rowOff>
    </xdr:to>
    <xdr:sp macro="" textlink="">
      <xdr:nvSpPr>
        <xdr:cNvPr id="23" name="CustomShape 1" hidden="1">
          <a:extLst>
            <a:ext uri="{FF2B5EF4-FFF2-40B4-BE49-F238E27FC236}">
              <a16:creationId xmlns:a16="http://schemas.microsoft.com/office/drawing/2014/main" id="{00000000-0008-0000-0300-000017000000}"/>
            </a:ext>
          </a:extLst>
        </xdr:cNvPr>
        <xdr:cNvSpPr/>
      </xdr:nvSpPr>
      <xdr:spPr>
        <a:xfrm>
          <a:off x="0" y="0"/>
          <a:ext cx="7743960" cy="61408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3600</xdr:colOff>
      <xdr:row>31</xdr:row>
      <xdr:rowOff>200160</xdr:rowOff>
    </xdr:to>
    <xdr:sp macro="" textlink="">
      <xdr:nvSpPr>
        <xdr:cNvPr id="24" name="CustomShape 1" hidden="1">
          <a:extLst>
            <a:ext uri="{FF2B5EF4-FFF2-40B4-BE49-F238E27FC236}">
              <a16:creationId xmlns:a16="http://schemas.microsoft.com/office/drawing/2014/main" id="{00000000-0008-0000-0300-000018000000}"/>
            </a:ext>
          </a:extLst>
        </xdr:cNvPr>
        <xdr:cNvSpPr/>
      </xdr:nvSpPr>
      <xdr:spPr>
        <a:xfrm>
          <a:off x="0" y="0"/>
          <a:ext cx="7743960" cy="61408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3600</xdr:colOff>
      <xdr:row>31</xdr:row>
      <xdr:rowOff>200160</xdr:rowOff>
    </xdr:to>
    <xdr:sp macro="" textlink="">
      <xdr:nvSpPr>
        <xdr:cNvPr id="25" name="CustomShape 1" hidden="1">
          <a:extLst>
            <a:ext uri="{FF2B5EF4-FFF2-40B4-BE49-F238E27FC236}">
              <a16:creationId xmlns:a16="http://schemas.microsoft.com/office/drawing/2014/main" id="{00000000-0008-0000-0300-000019000000}"/>
            </a:ext>
          </a:extLst>
        </xdr:cNvPr>
        <xdr:cNvSpPr/>
      </xdr:nvSpPr>
      <xdr:spPr>
        <a:xfrm>
          <a:off x="0" y="0"/>
          <a:ext cx="7743960" cy="61408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3600</xdr:colOff>
      <xdr:row>31</xdr:row>
      <xdr:rowOff>200160</xdr:rowOff>
    </xdr:to>
    <xdr:sp macro="" textlink="">
      <xdr:nvSpPr>
        <xdr:cNvPr id="26" name="CustomShape 1" hidden="1">
          <a:extLst>
            <a:ext uri="{FF2B5EF4-FFF2-40B4-BE49-F238E27FC236}">
              <a16:creationId xmlns:a16="http://schemas.microsoft.com/office/drawing/2014/main" id="{00000000-0008-0000-0300-00001A000000}"/>
            </a:ext>
          </a:extLst>
        </xdr:cNvPr>
        <xdr:cNvSpPr/>
      </xdr:nvSpPr>
      <xdr:spPr>
        <a:xfrm>
          <a:off x="0" y="0"/>
          <a:ext cx="7743960" cy="61408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1</xdr:col>
      <xdr:colOff>19440</xdr:colOff>
      <xdr:row>3</xdr:row>
      <xdr:rowOff>38160</xdr:rowOff>
    </xdr:from>
    <xdr:to>
      <xdr:col>1</xdr:col>
      <xdr:colOff>667080</xdr:colOff>
      <xdr:row>3</xdr:row>
      <xdr:rowOff>142560</xdr:rowOff>
    </xdr:to>
    <xdr:sp macro="" textlink="">
      <xdr:nvSpPr>
        <xdr:cNvPr id="27" name="CustomShape 1">
          <a:extLst>
            <a:ext uri="{FF2B5EF4-FFF2-40B4-BE49-F238E27FC236}">
              <a16:creationId xmlns:a16="http://schemas.microsoft.com/office/drawing/2014/main" id="{00000000-0008-0000-0300-00001B000000}"/>
            </a:ext>
          </a:extLst>
        </xdr:cNvPr>
        <xdr:cNvSpPr/>
      </xdr:nvSpPr>
      <xdr:spPr>
        <a:xfrm>
          <a:off x="425520" y="628560"/>
          <a:ext cx="647640" cy="104400"/>
        </a:xfrm>
        <a:prstGeom prst="roundRect">
          <a:avLst>
            <a:gd name="adj" fmla="val 16667"/>
          </a:avLst>
        </a:prstGeom>
        <a:solidFill>
          <a:srgbClr val="D00000"/>
        </a:solidFill>
        <a:ln>
          <a:noFill/>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3960</xdr:colOff>
      <xdr:row>30</xdr:row>
      <xdr:rowOff>190800</xdr:rowOff>
    </xdr:to>
    <xdr:sp macro="" textlink="">
      <xdr:nvSpPr>
        <xdr:cNvPr id="28" name="CustomShape 1" hidden="1">
          <a:extLst>
            <a:ext uri="{FF2B5EF4-FFF2-40B4-BE49-F238E27FC236}">
              <a16:creationId xmlns:a16="http://schemas.microsoft.com/office/drawing/2014/main" id="{00000000-0008-0000-0400-00001C000000}"/>
            </a:ext>
          </a:extLst>
        </xdr:cNvPr>
        <xdr:cNvSpPr/>
      </xdr:nvSpPr>
      <xdr:spPr>
        <a:xfrm>
          <a:off x="0" y="0"/>
          <a:ext cx="10564560" cy="598896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10</xdr:col>
      <xdr:colOff>3960</xdr:colOff>
      <xdr:row>30</xdr:row>
      <xdr:rowOff>190800</xdr:rowOff>
    </xdr:to>
    <xdr:sp macro="" textlink="">
      <xdr:nvSpPr>
        <xdr:cNvPr id="29" name="CustomShape 1" hidden="1">
          <a:extLst>
            <a:ext uri="{FF2B5EF4-FFF2-40B4-BE49-F238E27FC236}">
              <a16:creationId xmlns:a16="http://schemas.microsoft.com/office/drawing/2014/main" id="{00000000-0008-0000-0400-00001D000000}"/>
            </a:ext>
          </a:extLst>
        </xdr:cNvPr>
        <xdr:cNvSpPr/>
      </xdr:nvSpPr>
      <xdr:spPr>
        <a:xfrm>
          <a:off x="0" y="0"/>
          <a:ext cx="10564560" cy="598896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10</xdr:col>
      <xdr:colOff>3960</xdr:colOff>
      <xdr:row>30</xdr:row>
      <xdr:rowOff>190800</xdr:rowOff>
    </xdr:to>
    <xdr:sp macro="" textlink="">
      <xdr:nvSpPr>
        <xdr:cNvPr id="30" name="CustomShape 1" hidden="1">
          <a:extLst>
            <a:ext uri="{FF2B5EF4-FFF2-40B4-BE49-F238E27FC236}">
              <a16:creationId xmlns:a16="http://schemas.microsoft.com/office/drawing/2014/main" id="{00000000-0008-0000-0400-00001E000000}"/>
            </a:ext>
          </a:extLst>
        </xdr:cNvPr>
        <xdr:cNvSpPr/>
      </xdr:nvSpPr>
      <xdr:spPr>
        <a:xfrm>
          <a:off x="0" y="0"/>
          <a:ext cx="10564560" cy="598896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10</xdr:col>
      <xdr:colOff>3960</xdr:colOff>
      <xdr:row>30</xdr:row>
      <xdr:rowOff>190800</xdr:rowOff>
    </xdr:to>
    <xdr:sp macro="" textlink="">
      <xdr:nvSpPr>
        <xdr:cNvPr id="31" name="CustomShape 1" hidden="1">
          <a:extLst>
            <a:ext uri="{FF2B5EF4-FFF2-40B4-BE49-F238E27FC236}">
              <a16:creationId xmlns:a16="http://schemas.microsoft.com/office/drawing/2014/main" id="{00000000-0008-0000-0400-00001F000000}"/>
            </a:ext>
          </a:extLst>
        </xdr:cNvPr>
        <xdr:cNvSpPr/>
      </xdr:nvSpPr>
      <xdr:spPr>
        <a:xfrm>
          <a:off x="0" y="0"/>
          <a:ext cx="10564560" cy="598896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10</xdr:col>
      <xdr:colOff>3960</xdr:colOff>
      <xdr:row>30</xdr:row>
      <xdr:rowOff>190800</xdr:rowOff>
    </xdr:to>
    <xdr:sp macro="" textlink="">
      <xdr:nvSpPr>
        <xdr:cNvPr id="32" name="CustomShape 1" hidden="1">
          <a:extLst>
            <a:ext uri="{FF2B5EF4-FFF2-40B4-BE49-F238E27FC236}">
              <a16:creationId xmlns:a16="http://schemas.microsoft.com/office/drawing/2014/main" id="{00000000-0008-0000-0400-000020000000}"/>
            </a:ext>
          </a:extLst>
        </xdr:cNvPr>
        <xdr:cNvSpPr/>
      </xdr:nvSpPr>
      <xdr:spPr>
        <a:xfrm>
          <a:off x="0" y="0"/>
          <a:ext cx="10564560" cy="598896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10</xdr:col>
      <xdr:colOff>3960</xdr:colOff>
      <xdr:row>30</xdr:row>
      <xdr:rowOff>190800</xdr:rowOff>
    </xdr:to>
    <xdr:sp macro="" textlink="">
      <xdr:nvSpPr>
        <xdr:cNvPr id="33" name="CustomShape 1" hidden="1">
          <a:extLst>
            <a:ext uri="{FF2B5EF4-FFF2-40B4-BE49-F238E27FC236}">
              <a16:creationId xmlns:a16="http://schemas.microsoft.com/office/drawing/2014/main" id="{00000000-0008-0000-0400-000021000000}"/>
            </a:ext>
          </a:extLst>
        </xdr:cNvPr>
        <xdr:cNvSpPr/>
      </xdr:nvSpPr>
      <xdr:spPr>
        <a:xfrm>
          <a:off x="0" y="0"/>
          <a:ext cx="10564560" cy="598896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1</xdr:col>
      <xdr:colOff>20160</xdr:colOff>
      <xdr:row>3</xdr:row>
      <xdr:rowOff>39240</xdr:rowOff>
    </xdr:from>
    <xdr:to>
      <xdr:col>1</xdr:col>
      <xdr:colOff>667800</xdr:colOff>
      <xdr:row>3</xdr:row>
      <xdr:rowOff>143640</xdr:rowOff>
    </xdr:to>
    <xdr:sp macro="" textlink="">
      <xdr:nvSpPr>
        <xdr:cNvPr id="34" name="CustomShape 1">
          <a:extLst>
            <a:ext uri="{FF2B5EF4-FFF2-40B4-BE49-F238E27FC236}">
              <a16:creationId xmlns:a16="http://schemas.microsoft.com/office/drawing/2014/main" id="{00000000-0008-0000-0400-000022000000}"/>
            </a:ext>
          </a:extLst>
        </xdr:cNvPr>
        <xdr:cNvSpPr/>
      </xdr:nvSpPr>
      <xdr:spPr>
        <a:xfrm>
          <a:off x="426240" y="610560"/>
          <a:ext cx="647640" cy="104400"/>
        </a:xfrm>
        <a:prstGeom prst="roundRect">
          <a:avLst>
            <a:gd name="adj" fmla="val 16667"/>
          </a:avLst>
        </a:prstGeom>
        <a:solidFill>
          <a:srgbClr val="D00000"/>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1</xdr:col>
      <xdr:colOff>19049</xdr:colOff>
      <xdr:row>32</xdr:row>
      <xdr:rowOff>76200</xdr:rowOff>
    </xdr:from>
    <xdr:to>
      <xdr:col>1</xdr:col>
      <xdr:colOff>1030844</xdr:colOff>
      <xdr:row>33</xdr:row>
      <xdr:rowOff>240585</xdr:rowOff>
    </xdr:to>
    <xdr:pic>
      <xdr:nvPicPr>
        <xdr:cNvPr id="35" name="Picture 2">
          <a:extLst>
            <a:ext uri="{FF2B5EF4-FFF2-40B4-BE49-F238E27FC236}">
              <a16:creationId xmlns:a16="http://schemas.microsoft.com/office/drawing/2014/main" id="{00000000-0008-0000-0400-000023000000}"/>
            </a:ext>
          </a:extLst>
        </xdr:cNvPr>
        <xdr:cNvPicPr/>
      </xdr:nvPicPr>
      <xdr:blipFill>
        <a:blip xmlns:r="http://schemas.openxmlformats.org/officeDocument/2006/relationships" r:embed="rId1"/>
        <a:stretch/>
      </xdr:blipFill>
      <xdr:spPr>
        <a:xfrm>
          <a:off x="666749" y="6791325"/>
          <a:ext cx="1011795" cy="440610"/>
        </a:xfrm>
        <a:prstGeom prst="rect">
          <a:avLst/>
        </a:prstGeom>
        <a:ln>
          <a:noFill/>
        </a:ln>
      </xdr:spPr>
    </xdr:pic>
    <xdr:clientData/>
  </xdr:twoCellAnchor>
  <xdr:twoCellAnchor editAs="absolute">
    <xdr:from>
      <xdr:col>1</xdr:col>
      <xdr:colOff>114300</xdr:colOff>
      <xdr:row>36</xdr:row>
      <xdr:rowOff>57150</xdr:rowOff>
    </xdr:from>
    <xdr:to>
      <xdr:col>1</xdr:col>
      <xdr:colOff>830940</xdr:colOff>
      <xdr:row>37</xdr:row>
      <xdr:rowOff>274485</xdr:rowOff>
    </xdr:to>
    <xdr:pic>
      <xdr:nvPicPr>
        <xdr:cNvPr id="39" name="Imagen 1">
          <a:extLst>
            <a:ext uri="{FF2B5EF4-FFF2-40B4-BE49-F238E27FC236}">
              <a16:creationId xmlns:a16="http://schemas.microsoft.com/office/drawing/2014/main" id="{00000000-0008-0000-0400-000027000000}"/>
            </a:ext>
          </a:extLst>
        </xdr:cNvPr>
        <xdr:cNvPicPr/>
      </xdr:nvPicPr>
      <xdr:blipFill>
        <a:blip xmlns:r="http://schemas.openxmlformats.org/officeDocument/2006/relationships" r:embed="rId2"/>
        <a:stretch/>
      </xdr:blipFill>
      <xdr:spPr>
        <a:xfrm>
          <a:off x="762000" y="7877175"/>
          <a:ext cx="716640" cy="493560"/>
        </a:xfrm>
        <a:prstGeom prst="rect">
          <a:avLst/>
        </a:prstGeom>
        <a:ln>
          <a:noFill/>
        </a:ln>
      </xdr:spPr>
    </xdr:pic>
    <xdr:clientData/>
  </xdr:twoCellAnchor>
  <xdr:twoCellAnchor editAs="absolute">
    <xdr:from>
      <xdr:col>1</xdr:col>
      <xdr:colOff>85725</xdr:colOff>
      <xdr:row>40</xdr:row>
      <xdr:rowOff>0</xdr:rowOff>
    </xdr:from>
    <xdr:to>
      <xdr:col>1</xdr:col>
      <xdr:colOff>918915</xdr:colOff>
      <xdr:row>41</xdr:row>
      <xdr:rowOff>184245</xdr:rowOff>
    </xdr:to>
    <xdr:pic>
      <xdr:nvPicPr>
        <xdr:cNvPr id="40" name="Imagen 3">
          <a:extLst>
            <a:ext uri="{FF2B5EF4-FFF2-40B4-BE49-F238E27FC236}">
              <a16:creationId xmlns:a16="http://schemas.microsoft.com/office/drawing/2014/main" id="{00000000-0008-0000-0400-000028000000}"/>
            </a:ext>
          </a:extLst>
        </xdr:cNvPr>
        <xdr:cNvPicPr/>
      </xdr:nvPicPr>
      <xdr:blipFill>
        <a:blip xmlns:r="http://schemas.openxmlformats.org/officeDocument/2006/relationships" r:embed="rId3"/>
        <a:stretch/>
      </xdr:blipFill>
      <xdr:spPr>
        <a:xfrm>
          <a:off x="733425" y="8924925"/>
          <a:ext cx="833190" cy="460470"/>
        </a:xfrm>
        <a:prstGeom prst="rect">
          <a:avLst/>
        </a:prstGeom>
        <a:ln>
          <a:noFill/>
        </a:ln>
      </xdr:spPr>
    </xdr:pic>
    <xdr:clientData/>
  </xdr:twoCellAnchor>
  <xdr:twoCellAnchor editAs="absolute">
    <xdr:from>
      <xdr:col>0</xdr:col>
      <xdr:colOff>645345</xdr:colOff>
      <xdr:row>28</xdr:row>
      <xdr:rowOff>109395</xdr:rowOff>
    </xdr:from>
    <xdr:to>
      <xdr:col>1</xdr:col>
      <xdr:colOff>967485</xdr:colOff>
      <xdr:row>30</xdr:row>
      <xdr:rowOff>251340</xdr:rowOff>
    </xdr:to>
    <xdr:pic>
      <xdr:nvPicPr>
        <xdr:cNvPr id="41" name="Imagen 2">
          <a:extLst>
            <a:ext uri="{FF2B5EF4-FFF2-40B4-BE49-F238E27FC236}">
              <a16:creationId xmlns:a16="http://schemas.microsoft.com/office/drawing/2014/main" id="{00000000-0008-0000-0400-000029000000}"/>
            </a:ext>
          </a:extLst>
        </xdr:cNvPr>
        <xdr:cNvPicPr/>
      </xdr:nvPicPr>
      <xdr:blipFill>
        <a:blip xmlns:r="http://schemas.openxmlformats.org/officeDocument/2006/relationships" r:embed="rId4"/>
        <a:stretch/>
      </xdr:blipFill>
      <xdr:spPr>
        <a:xfrm>
          <a:off x="645345" y="5491020"/>
          <a:ext cx="969840" cy="694395"/>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3600</xdr:colOff>
      <xdr:row>17</xdr:row>
      <xdr:rowOff>190440</xdr:rowOff>
    </xdr:to>
    <xdr:sp macro="" textlink="">
      <xdr:nvSpPr>
        <xdr:cNvPr id="42" name="CustomShape 1" hidden="1">
          <a:extLst>
            <a:ext uri="{FF2B5EF4-FFF2-40B4-BE49-F238E27FC236}">
              <a16:creationId xmlns:a16="http://schemas.microsoft.com/office/drawing/2014/main" id="{00000000-0008-0000-0500-00002A000000}"/>
            </a:ext>
          </a:extLst>
        </xdr:cNvPr>
        <xdr:cNvSpPr/>
      </xdr:nvSpPr>
      <xdr:spPr>
        <a:xfrm>
          <a:off x="0" y="0"/>
          <a:ext cx="7743960" cy="338004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3600</xdr:colOff>
      <xdr:row>17</xdr:row>
      <xdr:rowOff>190440</xdr:rowOff>
    </xdr:to>
    <xdr:sp macro="" textlink="">
      <xdr:nvSpPr>
        <xdr:cNvPr id="43" name="CustomShape 1" hidden="1">
          <a:extLst>
            <a:ext uri="{FF2B5EF4-FFF2-40B4-BE49-F238E27FC236}">
              <a16:creationId xmlns:a16="http://schemas.microsoft.com/office/drawing/2014/main" id="{00000000-0008-0000-0500-00002B000000}"/>
            </a:ext>
          </a:extLst>
        </xdr:cNvPr>
        <xdr:cNvSpPr/>
      </xdr:nvSpPr>
      <xdr:spPr>
        <a:xfrm>
          <a:off x="0" y="0"/>
          <a:ext cx="7743960" cy="338004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3600</xdr:colOff>
      <xdr:row>17</xdr:row>
      <xdr:rowOff>190440</xdr:rowOff>
    </xdr:to>
    <xdr:sp macro="" textlink="">
      <xdr:nvSpPr>
        <xdr:cNvPr id="44" name="CustomShape 1" hidden="1">
          <a:extLst>
            <a:ext uri="{FF2B5EF4-FFF2-40B4-BE49-F238E27FC236}">
              <a16:creationId xmlns:a16="http://schemas.microsoft.com/office/drawing/2014/main" id="{00000000-0008-0000-0500-00002C000000}"/>
            </a:ext>
          </a:extLst>
        </xdr:cNvPr>
        <xdr:cNvSpPr/>
      </xdr:nvSpPr>
      <xdr:spPr>
        <a:xfrm>
          <a:off x="0" y="0"/>
          <a:ext cx="7743960" cy="338004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3600</xdr:colOff>
      <xdr:row>17</xdr:row>
      <xdr:rowOff>190440</xdr:rowOff>
    </xdr:to>
    <xdr:sp macro="" textlink="">
      <xdr:nvSpPr>
        <xdr:cNvPr id="45" name="CustomShape 1" hidden="1">
          <a:extLst>
            <a:ext uri="{FF2B5EF4-FFF2-40B4-BE49-F238E27FC236}">
              <a16:creationId xmlns:a16="http://schemas.microsoft.com/office/drawing/2014/main" id="{00000000-0008-0000-0500-00002D000000}"/>
            </a:ext>
          </a:extLst>
        </xdr:cNvPr>
        <xdr:cNvSpPr/>
      </xdr:nvSpPr>
      <xdr:spPr>
        <a:xfrm>
          <a:off x="0" y="0"/>
          <a:ext cx="7743960" cy="338004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3600</xdr:colOff>
      <xdr:row>17</xdr:row>
      <xdr:rowOff>190440</xdr:rowOff>
    </xdr:to>
    <xdr:sp macro="" textlink="">
      <xdr:nvSpPr>
        <xdr:cNvPr id="46" name="CustomShape 1" hidden="1">
          <a:extLst>
            <a:ext uri="{FF2B5EF4-FFF2-40B4-BE49-F238E27FC236}">
              <a16:creationId xmlns:a16="http://schemas.microsoft.com/office/drawing/2014/main" id="{00000000-0008-0000-0500-00002E000000}"/>
            </a:ext>
          </a:extLst>
        </xdr:cNvPr>
        <xdr:cNvSpPr/>
      </xdr:nvSpPr>
      <xdr:spPr>
        <a:xfrm>
          <a:off x="0" y="0"/>
          <a:ext cx="7743960" cy="338004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3600</xdr:colOff>
      <xdr:row>17</xdr:row>
      <xdr:rowOff>190440</xdr:rowOff>
    </xdr:to>
    <xdr:sp macro="" textlink="">
      <xdr:nvSpPr>
        <xdr:cNvPr id="47" name="CustomShape 1" hidden="1">
          <a:extLst>
            <a:ext uri="{FF2B5EF4-FFF2-40B4-BE49-F238E27FC236}">
              <a16:creationId xmlns:a16="http://schemas.microsoft.com/office/drawing/2014/main" id="{00000000-0008-0000-0500-00002F000000}"/>
            </a:ext>
          </a:extLst>
        </xdr:cNvPr>
        <xdr:cNvSpPr/>
      </xdr:nvSpPr>
      <xdr:spPr>
        <a:xfrm>
          <a:off x="0" y="0"/>
          <a:ext cx="7743960" cy="338004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1</xdr:col>
      <xdr:colOff>19440</xdr:colOff>
      <xdr:row>3</xdr:row>
      <xdr:rowOff>38160</xdr:rowOff>
    </xdr:from>
    <xdr:to>
      <xdr:col>1</xdr:col>
      <xdr:colOff>667080</xdr:colOff>
      <xdr:row>3</xdr:row>
      <xdr:rowOff>142560</xdr:rowOff>
    </xdr:to>
    <xdr:sp macro="" textlink="">
      <xdr:nvSpPr>
        <xdr:cNvPr id="48" name="CustomShape 1">
          <a:extLst>
            <a:ext uri="{FF2B5EF4-FFF2-40B4-BE49-F238E27FC236}">
              <a16:creationId xmlns:a16="http://schemas.microsoft.com/office/drawing/2014/main" id="{00000000-0008-0000-0500-000030000000}"/>
            </a:ext>
          </a:extLst>
        </xdr:cNvPr>
        <xdr:cNvSpPr/>
      </xdr:nvSpPr>
      <xdr:spPr>
        <a:xfrm>
          <a:off x="425520" y="628560"/>
          <a:ext cx="647640" cy="104400"/>
        </a:xfrm>
        <a:prstGeom prst="roundRect">
          <a:avLst>
            <a:gd name="adj" fmla="val 16667"/>
          </a:avLst>
        </a:prstGeom>
        <a:solidFill>
          <a:srgbClr val="D00000"/>
        </a:solidFill>
        <a:ln>
          <a:noFill/>
        </a:ln>
      </xdr:spPr>
      <xdr:style>
        <a:lnRef idx="2">
          <a:schemeClr val="accent1">
            <a:shade val="50000"/>
          </a:schemeClr>
        </a:lnRef>
        <a:fillRef idx="1">
          <a:schemeClr val="accent1"/>
        </a:fillRef>
        <a:effectRef idx="0">
          <a:schemeClr val="accent1"/>
        </a:effectRef>
        <a:fontRef idx="minor"/>
      </xdr:style>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3:AMK19"/>
  <sheetViews>
    <sheetView tabSelected="1" zoomScaleNormal="100" workbookViewId="0"/>
  </sheetViews>
  <sheetFormatPr baseColWidth="10" defaultColWidth="9" defaultRowHeight="15.75"/>
  <cols>
    <col min="1" max="1" width="5.25" style="1" customWidth="1"/>
    <col min="2" max="2" width="36" style="1" customWidth="1"/>
    <col min="3" max="6" width="12" style="1" customWidth="1"/>
    <col min="7" max="1025" width="10.75" style="1" customWidth="1"/>
  </cols>
  <sheetData>
    <row r="3" spans="2:6">
      <c r="B3" s="2" t="s">
        <v>0</v>
      </c>
    </row>
    <row r="6" spans="2:6">
      <c r="B6" s="107" t="s">
        <v>58</v>
      </c>
      <c r="C6" s="108"/>
      <c r="D6" s="3"/>
      <c r="E6" s="3"/>
      <c r="F6" s="106"/>
    </row>
    <row r="7" spans="2:6">
      <c r="B7" s="109"/>
      <c r="C7" s="110"/>
    </row>
    <row r="9" spans="2:6">
      <c r="B9" s="107" t="s">
        <v>1</v>
      </c>
      <c r="C9" s="108"/>
    </row>
    <row r="10" spans="2:6">
      <c r="B10" s="109"/>
      <c r="C10" s="110"/>
    </row>
    <row r="12" spans="2:6">
      <c r="B12" s="107" t="s">
        <v>59</v>
      </c>
      <c r="C12" s="108"/>
    </row>
    <row r="13" spans="2:6">
      <c r="B13" s="109"/>
      <c r="C13" s="110"/>
    </row>
    <row r="15" spans="2:6">
      <c r="B15" s="107" t="s">
        <v>60</v>
      </c>
      <c r="C15" s="108"/>
    </row>
    <row r="16" spans="2:6">
      <c r="B16" s="109"/>
      <c r="C16" s="110"/>
    </row>
    <row r="18" spans="2:3">
      <c r="B18" s="107" t="s">
        <v>61</v>
      </c>
      <c r="C18" s="108"/>
    </row>
    <row r="19" spans="2:3">
      <c r="B19" s="109"/>
      <c r="C19" s="110"/>
    </row>
  </sheetData>
  <mergeCells count="5">
    <mergeCell ref="B6:C7"/>
    <mergeCell ref="B9:C10"/>
    <mergeCell ref="B12:C13"/>
    <mergeCell ref="B15:C16"/>
    <mergeCell ref="B18:C19"/>
  </mergeCells>
  <hyperlinks>
    <hyperlink ref="B6:C7" location="'Cuenta de Resultados'!A1" display="CUENTA DE RESULTADOS" xr:uid="{768859EF-2C39-4446-913A-F5224BF0CD57}"/>
    <hyperlink ref="B9:C10" location="Balance!A1" display="BALANCE" xr:uid="{B14E9BEE-4433-473F-9750-711592C966C3}"/>
    <hyperlink ref="B12:C13" location="'Cifras por Segmento'!A1" display="CIFRAS POR SEGMENTO" xr:uid="{F7646B02-3498-4ED9-90C8-22CBC64D9E7F}"/>
    <hyperlink ref="B15:C16" location="'Canales y Marcas'!A1" display="CANALES Y MARCAS" xr:uid="{A1FD89A9-0F9E-4F7C-AEA1-47BDB338C94E}"/>
    <hyperlink ref="B18:C19" location="'Otra Información Relevante'!A1" display="OTRA INFORMACIÓN RELEVANTE" xr:uid="{41260584-BAFD-4FCE-9705-D7853B3C4CB1}"/>
  </hyperlinks>
  <pageMargins left="0.7" right="0.7" top="0.75" bottom="0.75" header="0.51180555555555496" footer="0.51180555555555496"/>
  <pageSetup paperSize="9" firstPageNumber="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3:AMM31"/>
  <sheetViews>
    <sheetView showGridLines="0" zoomScaleNormal="100" workbookViewId="0">
      <selection activeCell="A3" sqref="A3:A4"/>
    </sheetView>
  </sheetViews>
  <sheetFormatPr baseColWidth="10" defaultColWidth="9" defaultRowHeight="15.75"/>
  <cols>
    <col min="1" max="1" width="8.5" style="1" customWidth="1"/>
    <col min="2" max="2" width="36" style="1" customWidth="1"/>
    <col min="3" max="8" width="12" style="1" customWidth="1"/>
    <col min="9" max="1027" width="10.75" style="1" customWidth="1"/>
  </cols>
  <sheetData>
    <row r="3" spans="1:8">
      <c r="A3" s="111" t="s">
        <v>64</v>
      </c>
      <c r="B3" s="2" t="s">
        <v>0</v>
      </c>
    </row>
    <row r="4" spans="1:8">
      <c r="A4" s="112"/>
    </row>
    <row r="6" spans="1:8">
      <c r="B6" s="94" t="s">
        <v>47</v>
      </c>
      <c r="C6" s="95"/>
      <c r="D6" s="95"/>
      <c r="E6" s="95"/>
      <c r="F6" s="95"/>
      <c r="G6" s="95"/>
      <c r="H6" s="95"/>
    </row>
    <row r="8" spans="1:8" ht="10.35" customHeight="1">
      <c r="C8" s="4"/>
      <c r="D8" s="55"/>
      <c r="E8" s="55"/>
    </row>
    <row r="9" spans="1:8">
      <c r="B9" s="5"/>
      <c r="C9" s="6">
        <v>2022</v>
      </c>
      <c r="D9" s="7">
        <v>2021</v>
      </c>
      <c r="E9" s="7">
        <v>2020</v>
      </c>
      <c r="F9" s="7">
        <v>2019</v>
      </c>
      <c r="G9" s="7">
        <v>2018</v>
      </c>
      <c r="H9" s="7">
        <v>2017</v>
      </c>
    </row>
    <row r="10" spans="1:8">
      <c r="B10" s="8" t="s">
        <v>54</v>
      </c>
      <c r="C10" s="74">
        <v>946679</v>
      </c>
      <c r="D10" s="75">
        <v>907189</v>
      </c>
      <c r="E10" s="75">
        <v>898614</v>
      </c>
      <c r="F10" s="75">
        <v>891295</v>
      </c>
      <c r="G10" s="76">
        <v>853119</v>
      </c>
      <c r="H10" s="76">
        <v>797422</v>
      </c>
    </row>
    <row r="11" spans="1:8">
      <c r="B11" s="41" t="s">
        <v>55</v>
      </c>
      <c r="C11" s="85">
        <f t="shared" ref="C11:H11" si="0">SUM(C12:C15)</f>
        <v>900647</v>
      </c>
      <c r="D11" s="86">
        <f t="shared" si="0"/>
        <v>882728</v>
      </c>
      <c r="E11" s="86">
        <f t="shared" si="0"/>
        <v>878177</v>
      </c>
      <c r="F11" s="86">
        <f t="shared" si="0"/>
        <v>854762</v>
      </c>
      <c r="G11" s="87">
        <f t="shared" si="0"/>
        <v>816289</v>
      </c>
      <c r="H11" s="87">
        <f t="shared" si="0"/>
        <v>761303</v>
      </c>
    </row>
    <row r="12" spans="1:8">
      <c r="B12" s="9" t="s">
        <v>3</v>
      </c>
      <c r="C12" s="77">
        <v>753278</v>
      </c>
      <c r="D12" s="78">
        <v>747292</v>
      </c>
      <c r="E12" s="78">
        <v>752605</v>
      </c>
      <c r="F12" s="78">
        <v>748309</v>
      </c>
      <c r="G12" s="79">
        <v>718521</v>
      </c>
      <c r="H12" s="79">
        <v>676103</v>
      </c>
    </row>
    <row r="13" spans="1:8">
      <c r="B13" s="9" t="s">
        <v>4</v>
      </c>
      <c r="C13" s="77">
        <v>129799</v>
      </c>
      <c r="D13" s="78">
        <v>119067</v>
      </c>
      <c r="E13" s="78">
        <v>111546</v>
      </c>
      <c r="F13" s="78">
        <v>102660</v>
      </c>
      <c r="G13" s="79">
        <v>92406</v>
      </c>
      <c r="H13" s="79">
        <v>82008</v>
      </c>
    </row>
    <row r="14" spans="1:8">
      <c r="B14" s="9" t="s">
        <v>5</v>
      </c>
      <c r="C14" s="77">
        <v>16505</v>
      </c>
      <c r="D14" s="78">
        <v>14981</v>
      </c>
      <c r="E14" s="78">
        <v>12020</v>
      </c>
      <c r="F14" s="78">
        <v>748</v>
      </c>
      <c r="G14" s="79">
        <v>2147</v>
      </c>
      <c r="H14" s="79">
        <v>26</v>
      </c>
    </row>
    <row r="15" spans="1:8">
      <c r="B15" s="9" t="s">
        <v>57</v>
      </c>
      <c r="C15" s="77">
        <v>1065</v>
      </c>
      <c r="D15" s="78">
        <v>1388</v>
      </c>
      <c r="E15" s="78">
        <v>2006</v>
      </c>
      <c r="F15" s="78">
        <v>3045</v>
      </c>
      <c r="G15" s="79">
        <v>3215</v>
      </c>
      <c r="H15" s="79">
        <v>3166</v>
      </c>
    </row>
    <row r="16" spans="1:8">
      <c r="B16" s="10"/>
      <c r="C16" s="59"/>
      <c r="D16" s="60"/>
      <c r="E16" s="60"/>
      <c r="F16" s="60"/>
      <c r="G16" s="60"/>
      <c r="H16" s="60"/>
    </row>
    <row r="17" spans="2:8">
      <c r="B17" s="8" t="s">
        <v>6</v>
      </c>
      <c r="C17" s="74">
        <v>33350</v>
      </c>
      <c r="D17" s="75">
        <v>103635</v>
      </c>
      <c r="E17" s="75">
        <v>145939</v>
      </c>
      <c r="F17" s="75">
        <v>103650</v>
      </c>
      <c r="G17" s="76">
        <v>117812</v>
      </c>
      <c r="H17" s="76">
        <v>111803</v>
      </c>
    </row>
    <row r="18" spans="2:8">
      <c r="B18" s="10"/>
      <c r="C18" s="11"/>
      <c r="D18" s="10"/>
      <c r="E18" s="10"/>
      <c r="F18" s="10"/>
      <c r="G18" s="10"/>
      <c r="H18" s="10"/>
    </row>
    <row r="19" spans="2:8">
      <c r="B19" s="8" t="s">
        <v>7</v>
      </c>
      <c r="C19" s="43">
        <f t="shared" ref="C19:H19" si="1">SUM(C20:C21)</f>
        <v>0.96297106413500511</v>
      </c>
      <c r="D19" s="12">
        <f t="shared" si="1"/>
        <v>0.88259690414261238</v>
      </c>
      <c r="E19" s="12">
        <f t="shared" si="1"/>
        <v>0.833815961930226</v>
      </c>
      <c r="F19" s="12">
        <f t="shared" si="1"/>
        <v>0.87873817507095542</v>
      </c>
      <c r="G19" s="12">
        <f t="shared" si="1"/>
        <v>0.85567366459672978</v>
      </c>
      <c r="H19" s="12">
        <f t="shared" si="1"/>
        <v>0.85299999999999998</v>
      </c>
    </row>
    <row r="20" spans="2:8">
      <c r="B20" s="9" t="s">
        <v>8</v>
      </c>
      <c r="C20" s="13">
        <v>0.75667825463250304</v>
      </c>
      <c r="D20" s="14">
        <v>0.67724146056316326</v>
      </c>
      <c r="E20" s="14">
        <v>0.61498308427572124</v>
      </c>
      <c r="F20" s="14">
        <v>0.67970616382104021</v>
      </c>
      <c r="G20" s="15">
        <v>0.64686526463054139</v>
      </c>
      <c r="H20" s="15">
        <v>0.65900000000000003</v>
      </c>
    </row>
    <row r="21" spans="2:8">
      <c r="B21" s="9" t="s">
        <v>9</v>
      </c>
      <c r="C21" s="13">
        <v>0.20629280950250209</v>
      </c>
      <c r="D21" s="14">
        <v>0.20535544357944915</v>
      </c>
      <c r="E21" s="14">
        <v>0.21883287765450474</v>
      </c>
      <c r="F21" s="14">
        <v>0.19903201124991518</v>
      </c>
      <c r="G21" s="15">
        <v>0.20880839996618844</v>
      </c>
      <c r="H21" s="15">
        <v>0.19400000000000001</v>
      </c>
    </row>
    <row r="22" spans="2:8">
      <c r="B22" s="10"/>
      <c r="C22" s="11"/>
      <c r="D22" s="10"/>
      <c r="E22" s="10"/>
      <c r="F22" s="10"/>
      <c r="G22" s="10"/>
      <c r="H22" s="10"/>
    </row>
    <row r="23" spans="2:8">
      <c r="B23" s="8" t="s">
        <v>10</v>
      </c>
      <c r="C23" s="74">
        <v>39773</v>
      </c>
      <c r="D23" s="75">
        <v>34661</v>
      </c>
      <c r="E23" s="75">
        <v>29253</v>
      </c>
      <c r="F23" s="75">
        <v>31570</v>
      </c>
      <c r="G23" s="76">
        <v>33474</v>
      </c>
      <c r="H23" s="76">
        <v>35066</v>
      </c>
    </row>
    <row r="24" spans="2:8">
      <c r="B24" s="16" t="s">
        <v>11</v>
      </c>
      <c r="C24" s="88">
        <v>73123</v>
      </c>
      <c r="D24" s="89">
        <v>138296</v>
      </c>
      <c r="E24" s="89">
        <v>175192</v>
      </c>
      <c r="F24" s="89">
        <v>135220</v>
      </c>
      <c r="G24" s="90">
        <v>151286</v>
      </c>
      <c r="H24" s="90">
        <v>146869</v>
      </c>
    </row>
    <row r="25" spans="2:8">
      <c r="B25" s="17" t="s">
        <v>12</v>
      </c>
      <c r="C25" s="91">
        <v>5635</v>
      </c>
      <c r="D25" s="92">
        <v>6884</v>
      </c>
      <c r="E25" s="92">
        <v>4432</v>
      </c>
      <c r="F25" s="92">
        <v>7617</v>
      </c>
      <c r="G25" s="93">
        <v>4677</v>
      </c>
      <c r="H25" s="93">
        <v>5105</v>
      </c>
    </row>
    <row r="26" spans="2:8">
      <c r="B26" s="8" t="s">
        <v>13</v>
      </c>
      <c r="C26" s="74">
        <f t="shared" ref="C26:H26" si="2">SUM(C24:C25)</f>
        <v>78758</v>
      </c>
      <c r="D26" s="75">
        <f t="shared" si="2"/>
        <v>145180</v>
      </c>
      <c r="E26" s="75">
        <f t="shared" si="2"/>
        <v>179624</v>
      </c>
      <c r="F26" s="75">
        <f t="shared" si="2"/>
        <v>142837</v>
      </c>
      <c r="G26" s="76">
        <f t="shared" si="2"/>
        <v>155963</v>
      </c>
      <c r="H26" s="76">
        <f t="shared" si="2"/>
        <v>151974</v>
      </c>
    </row>
    <row r="27" spans="2:8">
      <c r="B27" s="17" t="s">
        <v>14</v>
      </c>
      <c r="C27" s="91">
        <v>-19235</v>
      </c>
      <c r="D27" s="92">
        <v>-35043</v>
      </c>
      <c r="E27" s="92">
        <v>-44778</v>
      </c>
      <c r="F27" s="92">
        <v>-35542</v>
      </c>
      <c r="G27" s="93">
        <v>-38752</v>
      </c>
      <c r="H27" s="93">
        <v>-39995</v>
      </c>
    </row>
    <row r="28" spans="2:8">
      <c r="B28" s="18" t="s">
        <v>15</v>
      </c>
      <c r="C28" s="74">
        <f t="shared" ref="C28:H28" si="3">C26+C27</f>
        <v>59523</v>
      </c>
      <c r="D28" s="75">
        <f t="shared" si="3"/>
        <v>110137</v>
      </c>
      <c r="E28" s="75">
        <f t="shared" si="3"/>
        <v>134846</v>
      </c>
      <c r="F28" s="75">
        <f t="shared" si="3"/>
        <v>107295</v>
      </c>
      <c r="G28" s="76">
        <f t="shared" si="3"/>
        <v>117211</v>
      </c>
      <c r="H28" s="76">
        <f t="shared" si="3"/>
        <v>111979</v>
      </c>
    </row>
    <row r="29" spans="2:8" ht="10.35" customHeight="1">
      <c r="B29" s="10"/>
      <c r="C29" s="19"/>
      <c r="D29" s="56"/>
      <c r="E29" s="56"/>
      <c r="F29" s="10"/>
      <c r="G29" s="10"/>
      <c r="H29" s="10"/>
    </row>
    <row r="30" spans="2:8">
      <c r="B30" s="10"/>
      <c r="C30" s="10"/>
      <c r="D30" s="10"/>
      <c r="E30" s="10"/>
      <c r="F30" s="10"/>
      <c r="G30" s="10"/>
      <c r="H30" s="20" t="s">
        <v>16</v>
      </c>
    </row>
    <row r="31" spans="2:8">
      <c r="B31" s="10"/>
      <c r="C31" s="10"/>
      <c r="D31" s="10"/>
      <c r="E31" s="10"/>
      <c r="F31" s="10"/>
      <c r="G31" s="10"/>
      <c r="H31" s="10"/>
    </row>
  </sheetData>
  <mergeCells count="1">
    <mergeCell ref="A3:A4"/>
  </mergeCells>
  <hyperlinks>
    <hyperlink ref="A3:A4" location="Índice!A1" display="MENÚ" xr:uid="{EF902C5F-4313-44AD-BDB1-D80570119562}"/>
  </hyperlinks>
  <pageMargins left="0.70833333333333304" right="0.70833333333333304" top="0.74791666666666701" bottom="0.74791666666666701" header="0.51180555555555496" footer="0.51180555555555496"/>
  <pageSetup paperSize="9" scale="80" firstPageNumber="0" orientation="portrait" horizontalDpi="300" verticalDpi="300" r:id="rId1"/>
  <headerFooter>
    <oddFooter>&amp;L&amp;10PRINCIPALES CIFRAS CONSOLIDADAS&amp;C&amp;10&amp;P de &amp;N&amp;R&amp;10&amp;A</oddFooter>
  </headerFooter>
  <ignoredErrors>
    <ignoredError sqref="E26:H26 C26:D26"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MM39"/>
  <sheetViews>
    <sheetView showGridLines="0" zoomScaleNormal="100" workbookViewId="0">
      <selection activeCell="A3" sqref="A3:A4"/>
    </sheetView>
  </sheetViews>
  <sheetFormatPr baseColWidth="10" defaultColWidth="9" defaultRowHeight="15.75"/>
  <cols>
    <col min="1" max="1" width="8.5" style="1" customWidth="1"/>
    <col min="2" max="2" width="36" style="1" customWidth="1"/>
    <col min="3" max="8" width="12" style="1" customWidth="1"/>
    <col min="9" max="1027" width="10.75" style="1" customWidth="1"/>
  </cols>
  <sheetData>
    <row r="3" spans="1:8">
      <c r="A3" s="111" t="s">
        <v>64</v>
      </c>
      <c r="B3" s="2" t="s">
        <v>0</v>
      </c>
    </row>
    <row r="4" spans="1:8">
      <c r="A4" s="112"/>
    </row>
    <row r="6" spans="1:8">
      <c r="B6" s="95" t="s">
        <v>2</v>
      </c>
      <c r="C6" s="95"/>
      <c r="D6" s="95"/>
      <c r="E6" s="95"/>
      <c r="F6" s="95"/>
      <c r="G6" s="95"/>
      <c r="H6" s="95"/>
    </row>
    <row r="8" spans="1:8" ht="10.35" customHeight="1">
      <c r="C8" s="4"/>
      <c r="D8" s="55"/>
      <c r="E8" s="55"/>
    </row>
    <row r="9" spans="1:8">
      <c r="B9" s="5"/>
      <c r="C9" s="6">
        <v>2022</v>
      </c>
      <c r="D9" s="7">
        <v>2021</v>
      </c>
      <c r="E9" s="7">
        <v>2020</v>
      </c>
      <c r="F9" s="7">
        <v>2019</v>
      </c>
      <c r="G9" s="7">
        <v>2018</v>
      </c>
      <c r="H9" s="7">
        <v>2017</v>
      </c>
    </row>
    <row r="10" spans="1:8">
      <c r="B10" s="18" t="s">
        <v>17</v>
      </c>
      <c r="C10" s="74">
        <f t="shared" ref="C10:H10" si="0">C17+C16+C15+C12+C11</f>
        <v>856001</v>
      </c>
      <c r="D10" s="75">
        <f t="shared" si="0"/>
        <v>1057213</v>
      </c>
      <c r="E10" s="75">
        <f t="shared" si="0"/>
        <v>1155512</v>
      </c>
      <c r="F10" s="75">
        <f t="shared" si="0"/>
        <v>1049092.2907</v>
      </c>
      <c r="G10" s="75">
        <f t="shared" si="0"/>
        <v>1019942.546482911</v>
      </c>
      <c r="H10" s="75">
        <f t="shared" si="0"/>
        <v>973339.24234769051</v>
      </c>
    </row>
    <row r="11" spans="1:8">
      <c r="B11" s="37" t="s">
        <v>18</v>
      </c>
      <c r="C11" s="80">
        <v>51661</v>
      </c>
      <c r="D11" s="81">
        <v>115788</v>
      </c>
      <c r="E11" s="81">
        <v>162500</v>
      </c>
      <c r="F11" s="81">
        <v>144937</v>
      </c>
      <c r="G11" s="82">
        <v>166776</v>
      </c>
      <c r="H11" s="82">
        <v>148917</v>
      </c>
    </row>
    <row r="12" spans="1:8">
      <c r="B12" s="37" t="s">
        <v>19</v>
      </c>
      <c r="C12" s="83">
        <f t="shared" ref="C12:H12" si="1">SUM(C13:C14)</f>
        <v>618778</v>
      </c>
      <c r="D12" s="84">
        <f t="shared" si="1"/>
        <v>722005</v>
      </c>
      <c r="E12" s="84">
        <f t="shared" si="1"/>
        <v>801209</v>
      </c>
      <c r="F12" s="84">
        <f t="shared" si="1"/>
        <v>720797.29070000001</v>
      </c>
      <c r="G12" s="84">
        <f t="shared" si="1"/>
        <v>696945.10000000009</v>
      </c>
      <c r="H12" s="84">
        <f t="shared" si="1"/>
        <v>663255.24026000011</v>
      </c>
    </row>
    <row r="13" spans="1:8">
      <c r="B13" s="38" t="s">
        <v>20</v>
      </c>
      <c r="C13" s="80">
        <v>356496</v>
      </c>
      <c r="D13" s="81">
        <v>396345</v>
      </c>
      <c r="E13" s="81">
        <v>438763</v>
      </c>
      <c r="F13" s="81">
        <v>394655.97006999998</v>
      </c>
      <c r="G13" s="82">
        <v>397566.7</v>
      </c>
      <c r="H13" s="82">
        <v>355851.18809000007</v>
      </c>
    </row>
    <row r="14" spans="1:8">
      <c r="B14" s="38" t="s">
        <v>53</v>
      </c>
      <c r="C14" s="80">
        <v>262282</v>
      </c>
      <c r="D14" s="81">
        <v>325660</v>
      </c>
      <c r="E14" s="81">
        <v>362446</v>
      </c>
      <c r="F14" s="81">
        <v>326141.32063000003</v>
      </c>
      <c r="G14" s="82">
        <v>299378.40000000002</v>
      </c>
      <c r="H14" s="82">
        <v>307404.05217000004</v>
      </c>
    </row>
    <row r="15" spans="1:8">
      <c r="B15" s="37" t="s">
        <v>21</v>
      </c>
      <c r="C15" s="80">
        <v>72074</v>
      </c>
      <c r="D15" s="81">
        <v>75237</v>
      </c>
      <c r="E15" s="81">
        <v>60536</v>
      </c>
      <c r="F15" s="81">
        <v>59258.557830000005</v>
      </c>
      <c r="G15" s="82">
        <v>45109.513301495201</v>
      </c>
      <c r="H15" s="82">
        <v>36995.657060735597</v>
      </c>
    </row>
    <row r="16" spans="1:8">
      <c r="B16" s="37" t="s">
        <v>22</v>
      </c>
      <c r="C16" s="80">
        <v>48812</v>
      </c>
      <c r="D16" s="81">
        <v>78726</v>
      </c>
      <c r="E16" s="81">
        <v>65319</v>
      </c>
      <c r="F16" s="81">
        <v>57429.442170000002</v>
      </c>
      <c r="G16" s="82">
        <v>43653.933181415712</v>
      </c>
      <c r="H16" s="82">
        <v>49471.345026954761</v>
      </c>
    </row>
    <row r="17" spans="2:8">
      <c r="B17" s="37" t="s">
        <v>62</v>
      </c>
      <c r="C17" s="83">
        <v>64676</v>
      </c>
      <c r="D17" s="84">
        <v>65457</v>
      </c>
      <c r="E17" s="84">
        <v>65948</v>
      </c>
      <c r="F17" s="84">
        <v>66670</v>
      </c>
      <c r="G17" s="84">
        <v>67458</v>
      </c>
      <c r="H17" s="84">
        <v>74700</v>
      </c>
    </row>
    <row r="18" spans="2:8" ht="12" customHeight="1">
      <c r="B18" s="10"/>
      <c r="C18" s="59"/>
      <c r="D18" s="60"/>
      <c r="E18" s="60"/>
      <c r="F18" s="60"/>
      <c r="G18" s="60"/>
      <c r="H18" s="60"/>
    </row>
    <row r="19" spans="2:8">
      <c r="B19" s="18" t="s">
        <v>23</v>
      </c>
      <c r="C19" s="74">
        <v>1195415</v>
      </c>
      <c r="D19" s="75">
        <v>1368478</v>
      </c>
      <c r="E19" s="75">
        <v>1436533</v>
      </c>
      <c r="F19" s="75">
        <v>1336626</v>
      </c>
      <c r="G19" s="76">
        <v>1300749</v>
      </c>
      <c r="H19" s="76">
        <v>1221901</v>
      </c>
    </row>
    <row r="20" spans="2:8">
      <c r="B20" s="10"/>
      <c r="C20" s="59"/>
      <c r="D20" s="60"/>
      <c r="E20" s="60"/>
      <c r="F20" s="60"/>
      <c r="G20" s="60"/>
      <c r="H20" s="60"/>
    </row>
    <row r="21" spans="2:8">
      <c r="B21" s="39" t="s">
        <v>48</v>
      </c>
      <c r="C21" s="74">
        <f t="shared" ref="C21:H21" si="2">SUM(C22:C23)</f>
        <v>290500</v>
      </c>
      <c r="D21" s="75">
        <f t="shared" si="2"/>
        <v>378275</v>
      </c>
      <c r="E21" s="75">
        <f t="shared" si="2"/>
        <v>467359</v>
      </c>
      <c r="F21" s="75">
        <f t="shared" si="2"/>
        <v>325060</v>
      </c>
      <c r="G21" s="76">
        <f t="shared" si="2"/>
        <v>288204</v>
      </c>
      <c r="H21" s="76">
        <f t="shared" si="2"/>
        <v>307149</v>
      </c>
    </row>
    <row r="22" spans="2:8">
      <c r="B22" s="9" t="s">
        <v>24</v>
      </c>
      <c r="C22" s="77">
        <v>320356</v>
      </c>
      <c r="D22" s="78">
        <v>334909</v>
      </c>
      <c r="E22" s="78">
        <v>422727</v>
      </c>
      <c r="F22" s="78">
        <v>287881</v>
      </c>
      <c r="G22" s="79">
        <v>273634</v>
      </c>
      <c r="H22" s="79">
        <v>268284</v>
      </c>
    </row>
    <row r="23" spans="2:8">
      <c r="B23" s="9" t="s">
        <v>25</v>
      </c>
      <c r="C23" s="77">
        <v>-29856</v>
      </c>
      <c r="D23" s="78">
        <v>43366</v>
      </c>
      <c r="E23" s="78">
        <v>44632</v>
      </c>
      <c r="F23" s="78">
        <v>37179</v>
      </c>
      <c r="G23" s="79">
        <v>14570</v>
      </c>
      <c r="H23" s="79">
        <v>38865</v>
      </c>
    </row>
    <row r="24" spans="2:8">
      <c r="B24" s="10"/>
      <c r="C24" s="59"/>
      <c r="D24" s="60"/>
      <c r="E24" s="60"/>
      <c r="F24" s="60"/>
      <c r="G24" s="60"/>
      <c r="H24" s="60"/>
    </row>
    <row r="25" spans="2:8">
      <c r="B25" s="39" t="s">
        <v>49</v>
      </c>
      <c r="C25" s="74">
        <f t="shared" ref="C25:H25" si="3">SUM(C26:C28)</f>
        <v>791040</v>
      </c>
      <c r="D25" s="75">
        <f t="shared" si="3"/>
        <v>738158</v>
      </c>
      <c r="E25" s="75">
        <f t="shared" si="3"/>
        <v>716491</v>
      </c>
      <c r="F25" s="75">
        <f t="shared" si="3"/>
        <v>725860</v>
      </c>
      <c r="G25" s="76">
        <f t="shared" si="3"/>
        <v>725891</v>
      </c>
      <c r="H25" s="76">
        <f t="shared" si="3"/>
        <v>713681</v>
      </c>
    </row>
    <row r="26" spans="2:8">
      <c r="B26" s="9" t="s">
        <v>26</v>
      </c>
      <c r="C26" s="77">
        <v>470783</v>
      </c>
      <c r="D26" s="78">
        <v>449740</v>
      </c>
      <c r="E26" s="78">
        <v>446423</v>
      </c>
      <c r="F26" s="78">
        <v>443115</v>
      </c>
      <c r="G26" s="79">
        <v>428118</v>
      </c>
      <c r="H26" s="79">
        <v>402137</v>
      </c>
    </row>
    <row r="27" spans="2:8">
      <c r="B27" s="9" t="s">
        <v>27</v>
      </c>
      <c r="C27" s="77">
        <v>2378</v>
      </c>
      <c r="D27" s="78">
        <v>3280</v>
      </c>
      <c r="E27" s="78">
        <v>4622</v>
      </c>
      <c r="F27" s="78">
        <v>6115</v>
      </c>
      <c r="G27" s="79">
        <v>0</v>
      </c>
      <c r="H27" s="79">
        <v>0</v>
      </c>
    </row>
    <row r="28" spans="2:8">
      <c r="B28" s="9" t="s">
        <v>28</v>
      </c>
      <c r="C28" s="77">
        <v>317879</v>
      </c>
      <c r="D28" s="78">
        <v>285138</v>
      </c>
      <c r="E28" s="78">
        <v>265446</v>
      </c>
      <c r="F28" s="78">
        <v>276630</v>
      </c>
      <c r="G28" s="79">
        <v>297773</v>
      </c>
      <c r="H28" s="79">
        <v>311544</v>
      </c>
    </row>
    <row r="29" spans="2:8">
      <c r="B29" s="10"/>
      <c r="C29" s="11"/>
      <c r="D29" s="10"/>
      <c r="E29" s="10"/>
      <c r="F29" s="10"/>
      <c r="G29" s="10"/>
      <c r="H29" s="10"/>
    </row>
    <row r="30" spans="2:8">
      <c r="B30" s="22" t="s">
        <v>29</v>
      </c>
      <c r="C30" s="44">
        <v>0.1780060558483795</v>
      </c>
      <c r="D30" s="45">
        <v>0.30356074825600787</v>
      </c>
      <c r="E30" s="45">
        <v>0.34034014833061804</v>
      </c>
      <c r="F30" s="45">
        <v>0.34991455555845441</v>
      </c>
      <c r="G30" s="46">
        <v>0.39375294993054538</v>
      </c>
      <c r="H30" s="46">
        <v>0.36499999999999999</v>
      </c>
    </row>
    <row r="31" spans="2:8">
      <c r="B31" s="10"/>
      <c r="C31" s="11"/>
      <c r="D31" s="10"/>
      <c r="E31" s="10"/>
      <c r="F31" s="10"/>
      <c r="G31" s="10"/>
      <c r="H31" s="10"/>
    </row>
    <row r="32" spans="2:8">
      <c r="B32" s="23" t="s">
        <v>30</v>
      </c>
      <c r="C32" s="120">
        <v>1.8779708070835504</v>
      </c>
      <c r="D32" s="24">
        <v>1.8566013004288744</v>
      </c>
      <c r="E32" s="24">
        <v>2.1287776280712332</v>
      </c>
      <c r="F32" s="24">
        <v>2.1067153372143483</v>
      </c>
      <c r="G32" s="25">
        <v>2.0918021288929172</v>
      </c>
      <c r="H32" s="25">
        <v>2.27</v>
      </c>
    </row>
    <row r="33" spans="2:8" ht="10.35" customHeight="1">
      <c r="B33" s="10"/>
      <c r="C33" s="19"/>
      <c r="D33" s="56"/>
      <c r="E33" s="56"/>
      <c r="F33" s="26"/>
      <c r="G33" s="26"/>
      <c r="H33" s="10"/>
    </row>
    <row r="34" spans="2:8">
      <c r="B34" s="10"/>
      <c r="C34" s="10"/>
      <c r="D34" s="10"/>
      <c r="E34" s="10"/>
      <c r="F34" s="10"/>
      <c r="G34" s="10"/>
      <c r="H34" s="20" t="s">
        <v>16</v>
      </c>
    </row>
    <row r="38" spans="2:8">
      <c r="B38" s="10"/>
      <c r="C38" s="10"/>
      <c r="D38" s="10"/>
      <c r="E38" s="10"/>
      <c r="F38" s="10"/>
      <c r="G38" s="10"/>
      <c r="H38" s="10"/>
    </row>
    <row r="39" spans="2:8">
      <c r="B39" s="10"/>
      <c r="C39" s="10"/>
      <c r="D39" s="10"/>
      <c r="E39" s="10"/>
      <c r="F39" s="10"/>
      <c r="G39" s="10"/>
      <c r="H39" s="10"/>
    </row>
  </sheetData>
  <mergeCells count="1">
    <mergeCell ref="A3:A4"/>
  </mergeCells>
  <hyperlinks>
    <hyperlink ref="A3:A4" location="Índice!A1" display="MENÚ" xr:uid="{41466E4A-50AF-4770-8FB2-28E097CB1028}"/>
  </hyperlinks>
  <pageMargins left="0.7" right="0.7" top="0.75" bottom="0.75" header="0.51180555555555496" footer="0.51180555555555496"/>
  <pageSetup paperSize="9" scale="80" firstPageNumber="0" orientation="portrait" horizontalDpi="300" verticalDpi="300" r:id="rId1"/>
  <ignoredErrors>
    <ignoredError sqref="E12:H12 C12:D12"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3:AMM33"/>
  <sheetViews>
    <sheetView showGridLines="0" zoomScaleNormal="100" workbookViewId="0">
      <selection activeCell="A3" sqref="A3:A4"/>
    </sheetView>
  </sheetViews>
  <sheetFormatPr baseColWidth="10" defaultColWidth="9" defaultRowHeight="15.75"/>
  <cols>
    <col min="1" max="1" width="8.5" style="1" customWidth="1"/>
    <col min="2" max="2" width="36" style="1" customWidth="1"/>
    <col min="3" max="8" width="12" style="1" customWidth="1"/>
    <col min="9" max="1027" width="10.75" style="1" customWidth="1"/>
  </cols>
  <sheetData>
    <row r="3" spans="1:8">
      <c r="A3" s="111" t="s">
        <v>64</v>
      </c>
      <c r="B3" s="2" t="s">
        <v>0</v>
      </c>
    </row>
    <row r="4" spans="1:8">
      <c r="A4" s="112"/>
    </row>
    <row r="6" spans="1:8">
      <c r="B6" s="95" t="s">
        <v>2</v>
      </c>
      <c r="C6" s="95"/>
      <c r="D6" s="95"/>
      <c r="E6" s="95"/>
      <c r="F6" s="95"/>
      <c r="G6" s="95"/>
      <c r="H6" s="95"/>
    </row>
    <row r="8" spans="1:8" ht="9.75" customHeight="1">
      <c r="C8" s="4"/>
      <c r="D8" s="55"/>
      <c r="E8" s="55"/>
    </row>
    <row r="9" spans="1:8">
      <c r="B9" s="5"/>
      <c r="C9" s="6">
        <v>2022</v>
      </c>
      <c r="D9" s="7">
        <v>2021</v>
      </c>
      <c r="E9" s="7">
        <v>2020</v>
      </c>
      <c r="F9" s="7">
        <v>2019</v>
      </c>
      <c r="G9" s="7">
        <v>2018</v>
      </c>
      <c r="H9" s="7">
        <v>2017</v>
      </c>
    </row>
    <row r="10" spans="1:8">
      <c r="B10" s="18" t="s">
        <v>56</v>
      </c>
      <c r="C10" s="68">
        <f t="shared" ref="C10:H10" si="0">SUM(C11:C14)</f>
        <v>946679</v>
      </c>
      <c r="D10" s="69">
        <f t="shared" si="0"/>
        <v>907189</v>
      </c>
      <c r="E10" s="69">
        <f t="shared" si="0"/>
        <v>898614</v>
      </c>
      <c r="F10" s="70">
        <f t="shared" si="0"/>
        <v>891295</v>
      </c>
      <c r="G10" s="70">
        <f t="shared" si="0"/>
        <v>853119</v>
      </c>
      <c r="H10" s="70">
        <f t="shared" si="0"/>
        <v>797422</v>
      </c>
    </row>
    <row r="11" spans="1:8">
      <c r="B11" s="9" t="s">
        <v>3</v>
      </c>
      <c r="C11" s="71">
        <v>772787</v>
      </c>
      <c r="D11" s="72">
        <v>748100</v>
      </c>
      <c r="E11" s="72">
        <v>754656</v>
      </c>
      <c r="F11" s="73">
        <v>761158</v>
      </c>
      <c r="G11" s="73">
        <v>741178</v>
      </c>
      <c r="H11" s="73">
        <v>703619</v>
      </c>
    </row>
    <row r="12" spans="1:8">
      <c r="B12" s="9" t="s">
        <v>4</v>
      </c>
      <c r="C12" s="71">
        <v>143713</v>
      </c>
      <c r="D12" s="72">
        <v>131243</v>
      </c>
      <c r="E12" s="72">
        <v>120654</v>
      </c>
      <c r="F12" s="73">
        <v>111357</v>
      </c>
      <c r="G12" s="73">
        <v>100690</v>
      </c>
      <c r="H12" s="73">
        <v>89599</v>
      </c>
    </row>
    <row r="13" spans="1:8">
      <c r="B13" s="9" t="s">
        <v>5</v>
      </c>
      <c r="C13" s="71">
        <v>29082</v>
      </c>
      <c r="D13" s="72">
        <v>26449</v>
      </c>
      <c r="E13" s="72">
        <v>21826</v>
      </c>
      <c r="F13" s="73">
        <v>15744</v>
      </c>
      <c r="G13" s="73">
        <v>7518</v>
      </c>
      <c r="H13" s="73">
        <v>438</v>
      </c>
    </row>
    <row r="14" spans="1:8">
      <c r="B14" s="9" t="s">
        <v>57</v>
      </c>
      <c r="C14" s="71">
        <v>1097</v>
      </c>
      <c r="D14" s="72">
        <v>1397</v>
      </c>
      <c r="E14" s="72">
        <v>1478</v>
      </c>
      <c r="F14" s="73">
        <v>3036</v>
      </c>
      <c r="G14" s="73">
        <v>3733</v>
      </c>
      <c r="H14" s="73">
        <v>3766</v>
      </c>
    </row>
    <row r="15" spans="1:8">
      <c r="B15" s="10"/>
      <c r="C15" s="59"/>
      <c r="D15" s="61"/>
      <c r="E15" s="61"/>
      <c r="F15" s="60"/>
      <c r="G15" s="60"/>
      <c r="H15" s="60"/>
    </row>
    <row r="16" spans="1:8">
      <c r="B16" s="18" t="s">
        <v>31</v>
      </c>
      <c r="C16" s="68">
        <f t="shared" ref="C16:H16" si="1">SUM(C17:C20)</f>
        <v>73123</v>
      </c>
      <c r="D16" s="69">
        <f t="shared" si="1"/>
        <v>138296</v>
      </c>
      <c r="E16" s="69">
        <f t="shared" si="1"/>
        <v>175192</v>
      </c>
      <c r="F16" s="70">
        <f t="shared" si="1"/>
        <v>135220</v>
      </c>
      <c r="G16" s="70">
        <f t="shared" si="1"/>
        <v>151286</v>
      </c>
      <c r="H16" s="70">
        <f t="shared" si="1"/>
        <v>146869</v>
      </c>
    </row>
    <row r="17" spans="2:8">
      <c r="B17" s="9" t="s">
        <v>3</v>
      </c>
      <c r="C17" s="71">
        <v>65995</v>
      </c>
      <c r="D17" s="72">
        <v>124305</v>
      </c>
      <c r="E17" s="72">
        <v>170564</v>
      </c>
      <c r="F17" s="73">
        <v>133253</v>
      </c>
      <c r="G17" s="73">
        <v>144292</v>
      </c>
      <c r="H17" s="73">
        <v>132690</v>
      </c>
    </row>
    <row r="18" spans="2:8">
      <c r="B18" s="9" t="s">
        <v>4</v>
      </c>
      <c r="C18" s="71">
        <v>11269</v>
      </c>
      <c r="D18" s="72">
        <v>18008</v>
      </c>
      <c r="E18" s="72">
        <v>10033</v>
      </c>
      <c r="F18" s="73">
        <v>15874</v>
      </c>
      <c r="G18" s="73">
        <v>12292</v>
      </c>
      <c r="H18" s="73">
        <v>16409</v>
      </c>
    </row>
    <row r="19" spans="2:8">
      <c r="B19" s="9" t="s">
        <v>5</v>
      </c>
      <c r="C19" s="71">
        <v>-4536</v>
      </c>
      <c r="D19" s="72">
        <v>-4753</v>
      </c>
      <c r="E19" s="72">
        <v>-6111</v>
      </c>
      <c r="F19" s="73">
        <v>-15147</v>
      </c>
      <c r="G19" s="73">
        <v>-6637</v>
      </c>
      <c r="H19" s="73">
        <v>-3969</v>
      </c>
    </row>
    <row r="20" spans="2:8">
      <c r="B20" s="9" t="s">
        <v>57</v>
      </c>
      <c r="C20" s="71">
        <v>395</v>
      </c>
      <c r="D20" s="72">
        <v>736</v>
      </c>
      <c r="E20" s="72">
        <v>706</v>
      </c>
      <c r="F20" s="73">
        <v>1240</v>
      </c>
      <c r="G20" s="73">
        <v>1339</v>
      </c>
      <c r="H20" s="73">
        <v>1739</v>
      </c>
    </row>
    <row r="21" spans="2:8">
      <c r="B21" s="10"/>
      <c r="C21" s="11"/>
      <c r="D21" s="56"/>
      <c r="E21" s="56"/>
      <c r="F21" s="10"/>
      <c r="G21" s="10"/>
      <c r="H21" s="10"/>
    </row>
    <row r="22" spans="2:8">
      <c r="B22" s="18" t="s">
        <v>32</v>
      </c>
      <c r="C22" s="47">
        <v>0.96297106413500522</v>
      </c>
      <c r="D22" s="57">
        <v>0.88259690414261249</v>
      </c>
      <c r="E22" s="57">
        <v>0.83399999999999996</v>
      </c>
      <c r="F22" s="27">
        <v>0.879</v>
      </c>
      <c r="G22" s="27">
        <v>0.85599999999999998</v>
      </c>
      <c r="H22" s="27">
        <v>0.85299999999999998</v>
      </c>
    </row>
    <row r="23" spans="2:8">
      <c r="B23" s="9" t="s">
        <v>3</v>
      </c>
      <c r="C23" s="54">
        <v>0.95399440843884997</v>
      </c>
      <c r="D23" s="58">
        <v>0.87020736204857008</v>
      </c>
      <c r="E23" s="58">
        <v>0.80536802173783062</v>
      </c>
      <c r="F23" s="28">
        <v>0.85799999999999998</v>
      </c>
      <c r="G23" s="28">
        <v>0.84</v>
      </c>
      <c r="H23" s="28">
        <v>0.85</v>
      </c>
    </row>
    <row r="24" spans="2:8">
      <c r="B24" s="9" t="s">
        <v>4</v>
      </c>
      <c r="C24" s="54">
        <v>0.95586252590543841</v>
      </c>
      <c r="D24" s="58">
        <v>0.88938160867410787</v>
      </c>
      <c r="E24" s="58">
        <v>0.94007853262331231</v>
      </c>
      <c r="F24" s="28">
        <v>0.88</v>
      </c>
      <c r="G24" s="28">
        <v>0.90600000000000003</v>
      </c>
      <c r="H24" s="28">
        <v>0.84299999999999997</v>
      </c>
    </row>
    <row r="25" spans="2:8">
      <c r="B25" s="9" t="s">
        <v>33</v>
      </c>
      <c r="C25" s="54">
        <v>1.4475007573462586</v>
      </c>
      <c r="D25" s="58">
        <v>1.48127628329217</v>
      </c>
      <c r="E25" s="58">
        <v>1.656405990016639</v>
      </c>
      <c r="F25" s="28">
        <v>22.853000000000002</v>
      </c>
      <c r="G25" s="28">
        <v>4.28</v>
      </c>
      <c r="H25" s="28">
        <v>153.88499999999999</v>
      </c>
    </row>
    <row r="26" spans="2:8">
      <c r="B26" s="9" t="s">
        <v>57</v>
      </c>
      <c r="C26" s="54">
        <v>0.66948356807511733</v>
      </c>
      <c r="D26" s="58">
        <v>0.50936599423631124</v>
      </c>
      <c r="E26" s="58">
        <v>0.66899302093718838</v>
      </c>
      <c r="F26" s="28">
        <v>0.63300000000000001</v>
      </c>
      <c r="G26" s="28">
        <v>0.63100000000000001</v>
      </c>
      <c r="H26" s="28">
        <v>0.502</v>
      </c>
    </row>
    <row r="27" spans="2:8" ht="10.35" customHeight="1">
      <c r="B27" s="10"/>
      <c r="C27" s="19"/>
      <c r="D27" s="56"/>
      <c r="E27" s="56"/>
      <c r="F27" s="26"/>
      <c r="G27" s="26"/>
      <c r="H27" s="10"/>
    </row>
    <row r="28" spans="2:8" ht="18.600000000000001" customHeight="1">
      <c r="B28" s="96" t="s">
        <v>50</v>
      </c>
      <c r="C28" s="96"/>
      <c r="D28" s="96"/>
      <c r="E28" s="96"/>
      <c r="F28" s="96"/>
      <c r="G28" s="96"/>
      <c r="H28" s="96"/>
    </row>
    <row r="29" spans="2:8">
      <c r="H29" s="20" t="s">
        <v>16</v>
      </c>
    </row>
    <row r="32" spans="2:8">
      <c r="B32" s="10"/>
      <c r="C32" s="10"/>
      <c r="D32" s="10"/>
      <c r="E32" s="10"/>
      <c r="F32" s="10"/>
      <c r="G32" s="10"/>
      <c r="H32" s="10"/>
    </row>
    <row r="33" spans="2:8">
      <c r="B33" s="10"/>
      <c r="C33" s="10"/>
      <c r="D33" s="10"/>
      <c r="E33" s="10"/>
      <c r="F33" s="10"/>
      <c r="G33" s="10"/>
      <c r="H33" s="10"/>
    </row>
  </sheetData>
  <mergeCells count="1">
    <mergeCell ref="A3:A4"/>
  </mergeCells>
  <hyperlinks>
    <hyperlink ref="A3:A4" location="Índice!A1" display="MENÚ" xr:uid="{DF7FE03F-3AB2-4AEF-9253-6243ADFA327E}"/>
  </hyperlinks>
  <pageMargins left="0.7" right="0.7" top="0.75" bottom="0.75" header="0.51180555555555496" footer="0.51180555555555496"/>
  <pageSetup paperSize="9" scale="80" firstPageNumber="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3:AML43"/>
  <sheetViews>
    <sheetView showGridLines="0" zoomScaleNormal="100" workbookViewId="0">
      <selection activeCell="A3" sqref="A3:A4"/>
    </sheetView>
  </sheetViews>
  <sheetFormatPr baseColWidth="10" defaultColWidth="9" defaultRowHeight="15.75"/>
  <cols>
    <col min="1" max="1" width="8.5" style="1" customWidth="1"/>
    <col min="2" max="3" width="18.125" style="1" customWidth="1"/>
    <col min="4" max="9" width="12" style="1" customWidth="1"/>
    <col min="10" max="10" width="10.75" style="1" customWidth="1"/>
    <col min="11" max="14" width="11.875" style="1" customWidth="1"/>
    <col min="15" max="1026" width="10.75" style="1" customWidth="1"/>
  </cols>
  <sheetData>
    <row r="3" spans="1:14">
      <c r="A3" s="111" t="s">
        <v>64</v>
      </c>
      <c r="B3" s="115" t="s">
        <v>0</v>
      </c>
      <c r="C3" s="115"/>
    </row>
    <row r="4" spans="1:14">
      <c r="A4" s="112"/>
    </row>
    <row r="6" spans="1:14">
      <c r="B6" s="95" t="s">
        <v>34</v>
      </c>
      <c r="C6" s="95"/>
      <c r="D6" s="95"/>
      <c r="E6" s="95"/>
      <c r="F6" s="95"/>
      <c r="G6" s="95"/>
      <c r="H6" s="95"/>
      <c r="I6" s="95"/>
      <c r="K6" s="29"/>
      <c r="L6" s="29"/>
      <c r="M6" s="29"/>
      <c r="N6" s="29"/>
    </row>
    <row r="7" spans="1:14">
      <c r="K7" s="29"/>
      <c r="L7" s="29"/>
      <c r="M7" s="29"/>
      <c r="N7" s="29"/>
    </row>
    <row r="8" spans="1:14" ht="9.75" customHeight="1">
      <c r="D8" s="4"/>
      <c r="E8" s="55"/>
      <c r="F8" s="55"/>
      <c r="K8" s="29"/>
      <c r="L8" s="29"/>
      <c r="M8" s="29"/>
      <c r="N8" s="29"/>
    </row>
    <row r="9" spans="1:14">
      <c r="B9" s="5"/>
      <c r="C9" s="5"/>
      <c r="D9" s="6">
        <v>2022</v>
      </c>
      <c r="E9" s="7">
        <v>2021</v>
      </c>
      <c r="F9" s="7">
        <v>2020</v>
      </c>
      <c r="G9" s="7">
        <v>2019</v>
      </c>
      <c r="H9" s="7">
        <v>2018</v>
      </c>
      <c r="I9" s="7">
        <v>2017</v>
      </c>
      <c r="K9" s="29"/>
      <c r="L9" s="29"/>
      <c r="M9" s="29"/>
      <c r="N9" s="29"/>
    </row>
    <row r="10" spans="1:14">
      <c r="B10" s="113" t="s">
        <v>35</v>
      </c>
      <c r="C10" s="113"/>
      <c r="D10" s="49">
        <v>0.53395283784483805</v>
      </c>
      <c r="E10" s="97">
        <v>0.5147347566836683</v>
      </c>
      <c r="F10" s="30">
        <v>0.5269154768097245</v>
      </c>
      <c r="G10" s="30">
        <v>0.51050680907711254</v>
      </c>
      <c r="H10" s="30">
        <v>0.51131243783790059</v>
      </c>
      <c r="I10" s="30">
        <v>0.49711401034987102</v>
      </c>
      <c r="K10" s="29"/>
      <c r="L10" s="29"/>
      <c r="M10" s="29"/>
      <c r="N10" s="29"/>
    </row>
    <row r="11" spans="1:14">
      <c r="B11" s="116" t="s">
        <v>36</v>
      </c>
      <c r="C11" s="116"/>
      <c r="D11" s="50">
        <v>0.46604716215516195</v>
      </c>
      <c r="E11" s="98">
        <v>0.4852652433163317</v>
      </c>
      <c r="F11" s="40">
        <v>0.4730845231902755</v>
      </c>
      <c r="G11" s="40">
        <v>0.48949319092288746</v>
      </c>
      <c r="H11" s="40">
        <v>0.48868756216209941</v>
      </c>
      <c r="I11" s="40">
        <v>0.50288598965012898</v>
      </c>
      <c r="K11" s="29"/>
      <c r="L11" s="29"/>
      <c r="M11" s="29"/>
      <c r="N11" s="29"/>
    </row>
    <row r="12" spans="1:14" ht="10.35" customHeight="1">
      <c r="B12" s="10"/>
      <c r="C12" s="10"/>
      <c r="D12" s="19"/>
      <c r="E12" s="56"/>
      <c r="F12" s="56"/>
      <c r="G12" s="26"/>
      <c r="H12" s="26"/>
      <c r="I12" s="10"/>
      <c r="K12" s="29"/>
      <c r="L12" s="29"/>
      <c r="M12" s="29"/>
      <c r="N12" s="29"/>
    </row>
    <row r="13" spans="1:14">
      <c r="B13" s="31"/>
      <c r="C13" s="31"/>
      <c r="D13" s="10"/>
      <c r="E13" s="10"/>
      <c r="F13" s="10"/>
      <c r="G13" s="10"/>
      <c r="H13" s="10"/>
      <c r="I13" s="20"/>
      <c r="K13" s="29"/>
      <c r="L13" s="29"/>
      <c r="M13" s="29"/>
      <c r="N13" s="29"/>
    </row>
    <row r="14" spans="1:14">
      <c r="B14" s="31"/>
      <c r="C14" s="31"/>
      <c r="D14" s="10"/>
      <c r="E14" s="10"/>
      <c r="F14" s="10"/>
      <c r="G14" s="10"/>
      <c r="H14" s="10"/>
      <c r="I14" s="20"/>
      <c r="K14" s="29"/>
      <c r="L14" s="29"/>
      <c r="M14" s="29"/>
      <c r="N14" s="29"/>
    </row>
    <row r="15" spans="1:14" ht="14.85" customHeight="1">
      <c r="B15" s="95" t="s">
        <v>63</v>
      </c>
      <c r="C15" s="95"/>
      <c r="D15" s="95"/>
      <c r="E15" s="95"/>
      <c r="F15" s="95"/>
      <c r="G15" s="95"/>
      <c r="H15" s="95"/>
      <c r="I15" s="95"/>
      <c r="K15" s="29"/>
      <c r="L15" s="29"/>
      <c r="M15" s="29"/>
      <c r="N15" s="29"/>
    </row>
    <row r="16" spans="1:14">
      <c r="K16" s="29"/>
      <c r="L16" s="29"/>
      <c r="M16" s="29"/>
      <c r="N16" s="29"/>
    </row>
    <row r="17" spans="2:11" ht="10.35" customHeight="1">
      <c r="D17" s="4"/>
      <c r="E17" s="55"/>
      <c r="F17" s="55"/>
    </row>
    <row r="18" spans="2:11">
      <c r="B18" s="5"/>
      <c r="C18" s="5"/>
      <c r="D18" s="6">
        <v>2022</v>
      </c>
      <c r="E18" s="7">
        <v>2021</v>
      </c>
      <c r="F18" s="7">
        <v>2020</v>
      </c>
      <c r="G18" s="7">
        <v>2019</v>
      </c>
      <c r="H18" s="7">
        <v>2018</v>
      </c>
      <c r="I18" s="7">
        <v>2017</v>
      </c>
    </row>
    <row r="19" spans="2:11">
      <c r="B19" s="113" t="s">
        <v>37</v>
      </c>
      <c r="C19" s="113"/>
      <c r="D19" s="52">
        <f>D10</f>
        <v>0.53395283784483805</v>
      </c>
      <c r="E19" s="99">
        <f>E10</f>
        <v>0.5147347566836683</v>
      </c>
      <c r="F19" s="32">
        <f>F10</f>
        <v>0.5269154768097245</v>
      </c>
      <c r="G19" s="33">
        <f>G10</f>
        <v>0.51050680907711254</v>
      </c>
      <c r="H19" s="33">
        <f t="shared" ref="H19:I19" si="0">H10</f>
        <v>0.51131243783790059</v>
      </c>
      <c r="I19" s="33">
        <f t="shared" si="0"/>
        <v>0.49711401034987102</v>
      </c>
    </row>
    <row r="20" spans="2:11">
      <c r="B20" s="114" t="s">
        <v>3</v>
      </c>
      <c r="C20" s="114"/>
      <c r="D20" s="53">
        <v>0.57825877602395748</v>
      </c>
      <c r="E20" s="100">
        <v>0.56106709488597362</v>
      </c>
      <c r="F20" s="67">
        <v>0.56747751776268829</v>
      </c>
      <c r="G20" s="67">
        <v>0.55567934801463437</v>
      </c>
      <c r="H20" s="34">
        <v>0.55719836428469327</v>
      </c>
      <c r="I20" s="34">
        <v>0.53523213902606692</v>
      </c>
    </row>
    <row r="21" spans="2:11">
      <c r="B21" s="114" t="s">
        <v>4</v>
      </c>
      <c r="C21" s="114"/>
      <c r="D21" s="53">
        <v>0.34819497200343619</v>
      </c>
      <c r="E21" s="100">
        <v>0.29229915965503012</v>
      </c>
      <c r="F21" s="67">
        <v>0.29880954371415674</v>
      </c>
      <c r="G21" s="67">
        <v>0.29443624786457523</v>
      </c>
      <c r="H21" s="34">
        <v>0.29359624949589996</v>
      </c>
      <c r="I21" s="34">
        <v>0.29359624949589996</v>
      </c>
    </row>
    <row r="22" spans="2:11">
      <c r="B22" s="114" t="s">
        <v>5</v>
      </c>
      <c r="C22" s="114"/>
      <c r="D22" s="53">
        <v>0.45411327811211927</v>
      </c>
      <c r="E22" s="100">
        <v>0.48727210574293528</v>
      </c>
      <c r="F22" s="67">
        <v>0.51366216297891742</v>
      </c>
      <c r="G22" s="67">
        <v>0.44326046525808716</v>
      </c>
      <c r="H22" s="34">
        <v>0.40063540052010604</v>
      </c>
      <c r="I22" s="34">
        <v>0.37677498844909901</v>
      </c>
    </row>
    <row r="23" spans="2:11" ht="10.35" customHeight="1">
      <c r="B23" s="10"/>
      <c r="C23" s="10"/>
      <c r="D23" s="19"/>
      <c r="E23" s="56"/>
      <c r="F23" s="56"/>
      <c r="G23" s="26"/>
      <c r="H23" s="26"/>
      <c r="I23" s="10"/>
    </row>
    <row r="26" spans="2:11" ht="18.600000000000001" customHeight="1">
      <c r="B26" s="117" t="s">
        <v>38</v>
      </c>
      <c r="C26" s="117"/>
      <c r="D26" s="117"/>
      <c r="E26" s="117"/>
      <c r="F26" s="117"/>
      <c r="G26" s="117"/>
      <c r="H26" s="117"/>
      <c r="I26" s="117"/>
    </row>
    <row r="28" spans="2:11" ht="22.35" customHeight="1">
      <c r="B28" s="118"/>
      <c r="C28" s="119" t="s">
        <v>65</v>
      </c>
      <c r="D28" s="119"/>
      <c r="E28" s="119"/>
      <c r="F28" s="119"/>
      <c r="G28" s="119"/>
      <c r="H28" s="119"/>
      <c r="I28" s="119"/>
      <c r="K28" s="1" t="s">
        <v>66</v>
      </c>
    </row>
    <row r="29" spans="2:11" ht="22.35" customHeight="1">
      <c r="B29" s="118"/>
      <c r="C29" s="119"/>
      <c r="D29" s="119"/>
      <c r="E29" s="119"/>
      <c r="F29" s="119"/>
      <c r="G29" s="119"/>
      <c r="H29" s="119"/>
      <c r="I29" s="119"/>
    </row>
    <row r="30" spans="2:11" ht="22.35" customHeight="1">
      <c r="B30" s="118"/>
      <c r="C30" s="119"/>
      <c r="D30" s="119"/>
      <c r="E30" s="119"/>
      <c r="F30" s="119"/>
      <c r="G30" s="119"/>
      <c r="H30" s="119"/>
      <c r="I30" s="119"/>
    </row>
    <row r="31" spans="2:11" ht="39.75" customHeight="1">
      <c r="B31" s="118"/>
      <c r="C31" s="119"/>
      <c r="D31" s="119"/>
      <c r="E31" s="119"/>
      <c r="F31" s="119"/>
      <c r="G31" s="119"/>
      <c r="H31" s="119"/>
      <c r="I31" s="119"/>
    </row>
    <row r="32" spans="2:11" ht="22.35" customHeight="1">
      <c r="B32" s="118"/>
      <c r="C32" s="119" t="s">
        <v>39</v>
      </c>
      <c r="D32" s="119"/>
      <c r="E32" s="119"/>
      <c r="F32" s="119"/>
      <c r="G32" s="119"/>
      <c r="H32" s="119"/>
      <c r="I32" s="119"/>
      <c r="K32" s="1" t="s">
        <v>67</v>
      </c>
    </row>
    <row r="33" spans="2:11" ht="22.35" customHeight="1">
      <c r="B33" s="118"/>
      <c r="C33" s="119"/>
      <c r="D33" s="119"/>
      <c r="E33" s="119"/>
      <c r="F33" s="119"/>
      <c r="G33" s="119"/>
      <c r="H33" s="119"/>
      <c r="I33" s="119"/>
    </row>
    <row r="34" spans="2:11" ht="22.35" customHeight="1">
      <c r="B34" s="118"/>
      <c r="C34" s="119"/>
      <c r="D34" s="119"/>
      <c r="E34" s="119"/>
      <c r="F34" s="119"/>
      <c r="G34" s="119"/>
      <c r="H34" s="119"/>
      <c r="I34" s="119"/>
    </row>
    <row r="35" spans="2:11" ht="22.35" customHeight="1">
      <c r="B35" s="118"/>
      <c r="C35" s="119"/>
      <c r="D35" s="119"/>
      <c r="E35" s="119"/>
      <c r="F35" s="119"/>
      <c r="G35" s="119"/>
      <c r="H35" s="119"/>
      <c r="I35" s="119"/>
    </row>
    <row r="36" spans="2:11" ht="22.35" customHeight="1">
      <c r="B36" s="118"/>
      <c r="C36" s="119" t="s">
        <v>40</v>
      </c>
      <c r="D36" s="119"/>
      <c r="E36" s="119"/>
      <c r="F36" s="119"/>
      <c r="G36" s="119"/>
      <c r="H36" s="119"/>
      <c r="I36" s="119"/>
    </row>
    <row r="37" spans="2:11" ht="22.35" customHeight="1">
      <c r="B37" s="118"/>
      <c r="C37" s="119"/>
      <c r="D37" s="119"/>
      <c r="E37" s="119"/>
      <c r="F37" s="119"/>
      <c r="G37" s="119"/>
      <c r="H37" s="119"/>
      <c r="I37" s="119"/>
      <c r="K37" s="1" t="s">
        <v>68</v>
      </c>
    </row>
    <row r="38" spans="2:11" ht="22.35" customHeight="1">
      <c r="B38" s="118"/>
      <c r="C38" s="119"/>
      <c r="D38" s="119"/>
      <c r="E38" s="119"/>
      <c r="F38" s="119"/>
      <c r="G38" s="119"/>
      <c r="H38" s="119"/>
      <c r="I38" s="119"/>
    </row>
    <row r="39" spans="2:11" ht="22.35" customHeight="1">
      <c r="B39" s="118"/>
      <c r="C39" s="119"/>
      <c r="D39" s="119"/>
      <c r="E39" s="119"/>
      <c r="F39" s="119"/>
      <c r="G39" s="119"/>
      <c r="H39" s="119"/>
      <c r="I39" s="119"/>
    </row>
    <row r="40" spans="2:11" ht="22.35" customHeight="1">
      <c r="B40" s="118"/>
      <c r="C40" s="119" t="s">
        <v>41</v>
      </c>
      <c r="D40" s="119"/>
      <c r="E40" s="119"/>
      <c r="F40" s="119"/>
      <c r="G40" s="119"/>
      <c r="H40" s="119"/>
      <c r="I40" s="119"/>
    </row>
    <row r="41" spans="2:11" ht="22.35" customHeight="1">
      <c r="B41" s="118"/>
      <c r="C41" s="119"/>
      <c r="D41" s="119"/>
      <c r="E41" s="119"/>
      <c r="F41" s="119"/>
      <c r="G41" s="119"/>
      <c r="H41" s="119"/>
      <c r="I41" s="119"/>
      <c r="K41" s="1" t="s">
        <v>69</v>
      </c>
    </row>
    <row r="42" spans="2:11" ht="22.35" customHeight="1">
      <c r="B42" s="118"/>
      <c r="C42" s="119"/>
      <c r="D42" s="119"/>
      <c r="E42" s="119"/>
      <c r="F42" s="119"/>
      <c r="G42" s="119"/>
      <c r="H42" s="119"/>
      <c r="I42" s="119"/>
    </row>
    <row r="43" spans="2:11" ht="22.35" customHeight="1">
      <c r="B43" s="118"/>
      <c r="C43" s="119"/>
      <c r="D43" s="119"/>
      <c r="E43" s="119"/>
      <c r="F43" s="119"/>
      <c r="G43" s="119"/>
      <c r="H43" s="119"/>
      <c r="I43" s="119"/>
    </row>
  </sheetData>
  <mergeCells count="17">
    <mergeCell ref="B26:I26"/>
    <mergeCell ref="B40:B43"/>
    <mergeCell ref="C40:I43"/>
    <mergeCell ref="B28:B31"/>
    <mergeCell ref="C28:I31"/>
    <mergeCell ref="B32:B35"/>
    <mergeCell ref="C32:I35"/>
    <mergeCell ref="B36:B39"/>
    <mergeCell ref="C36:I39"/>
    <mergeCell ref="B19:C19"/>
    <mergeCell ref="B20:C20"/>
    <mergeCell ref="B21:C21"/>
    <mergeCell ref="B22:C22"/>
    <mergeCell ref="A3:A4"/>
    <mergeCell ref="B3:C3"/>
    <mergeCell ref="B10:C10"/>
    <mergeCell ref="B11:C11"/>
  </mergeCells>
  <conditionalFormatting sqref="F10:I11">
    <cfRule type="dataBar" priority="4">
      <dataBar>
        <cfvo type="min"/>
        <cfvo type="num" val="1"/>
        <color rgb="FFFFD7D7"/>
      </dataBar>
      <extLst>
        <ext xmlns:x14="http://schemas.microsoft.com/office/spreadsheetml/2009/9/main" uri="{B025F937-C7B1-47D3-B67F-A62EFF666E3E}">
          <x14:id>{563D25B3-B2E7-4A09-9E08-9FC5F12867F5}</x14:id>
        </ext>
      </extLst>
    </cfRule>
  </conditionalFormatting>
  <conditionalFormatting sqref="D10:E11">
    <cfRule type="dataBar" priority="3">
      <dataBar>
        <cfvo type="min"/>
        <cfvo type="num" val="1"/>
        <color rgb="FFFFD7D7"/>
      </dataBar>
      <extLst>
        <ext xmlns:x14="http://schemas.microsoft.com/office/spreadsheetml/2009/9/main" uri="{B025F937-C7B1-47D3-B67F-A62EFF666E3E}">
          <x14:id>{0C48F3BE-E190-4FEE-A2D4-0AA2E1E3ED5B}</x14:id>
        </ext>
      </extLst>
    </cfRule>
  </conditionalFormatting>
  <conditionalFormatting sqref="F20:I22">
    <cfRule type="dataBar" priority="2">
      <dataBar>
        <cfvo type="min"/>
        <cfvo type="num" val="1"/>
        <color rgb="FFFFD7D7"/>
      </dataBar>
      <extLst>
        <ext xmlns:x14="http://schemas.microsoft.com/office/spreadsheetml/2009/9/main" uri="{B025F937-C7B1-47D3-B67F-A62EFF666E3E}">
          <x14:id>{4D11895D-03EA-436E-AC15-E19FE715E62A}</x14:id>
        </ext>
      </extLst>
    </cfRule>
  </conditionalFormatting>
  <conditionalFormatting sqref="D20:E22">
    <cfRule type="dataBar" priority="1">
      <dataBar>
        <cfvo type="min"/>
        <cfvo type="num" val="1"/>
        <color rgb="FFFFD7D7"/>
      </dataBar>
      <extLst>
        <ext xmlns:x14="http://schemas.microsoft.com/office/spreadsheetml/2009/9/main" uri="{B025F937-C7B1-47D3-B67F-A62EFF666E3E}">
          <x14:id>{78994082-DF45-407C-9FD8-F90D540CDCC7}</x14:id>
        </ext>
      </extLst>
    </cfRule>
  </conditionalFormatting>
  <hyperlinks>
    <hyperlink ref="A3:A4" location="Índice!A1" display="MENÚ" xr:uid="{0FEDB554-51F4-4B1A-BBC5-2CFF622A7BE4}"/>
  </hyperlinks>
  <pageMargins left="0.7" right="0.7" top="0.75" bottom="0.75" header="0.51180555555555496" footer="0.51180555555555496"/>
  <pageSetup paperSize="9" scale="80" firstPageNumber="0"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dataBar" id="{563D25B3-B2E7-4A09-9E08-9FC5F12867F5}">
            <x14:dataBar minLength="0" maxLength="100" gradient="0">
              <x14:cfvo type="autoMin"/>
              <x14:cfvo type="num">
                <xm:f>1</xm:f>
              </x14:cfvo>
              <x14:negativeFillColor rgb="FFFF0000"/>
              <x14:axisColor rgb="FF000000"/>
            </x14:dataBar>
          </x14:cfRule>
          <xm:sqref>F10:I11</xm:sqref>
        </x14:conditionalFormatting>
        <x14:conditionalFormatting xmlns:xm="http://schemas.microsoft.com/office/excel/2006/main">
          <x14:cfRule type="dataBar" id="{0C48F3BE-E190-4FEE-A2D4-0AA2E1E3ED5B}">
            <x14:dataBar minLength="0" maxLength="100" gradient="0">
              <x14:cfvo type="autoMin"/>
              <x14:cfvo type="num">
                <xm:f>1</xm:f>
              </x14:cfvo>
              <x14:negativeFillColor rgb="FFFF0000"/>
              <x14:axisColor rgb="FF000000"/>
            </x14:dataBar>
          </x14:cfRule>
          <xm:sqref>D10:E11</xm:sqref>
        </x14:conditionalFormatting>
        <x14:conditionalFormatting xmlns:xm="http://schemas.microsoft.com/office/excel/2006/main">
          <x14:cfRule type="dataBar" id="{4D11895D-03EA-436E-AC15-E19FE715E62A}">
            <x14:dataBar minLength="0" maxLength="100" gradient="0">
              <x14:cfvo type="autoMin"/>
              <x14:cfvo type="num">
                <xm:f>1</xm:f>
              </x14:cfvo>
              <x14:negativeFillColor rgb="FFFF0000"/>
              <x14:axisColor rgb="FF000000"/>
            </x14:dataBar>
          </x14:cfRule>
          <xm:sqref>F20:I22</xm:sqref>
        </x14:conditionalFormatting>
        <x14:conditionalFormatting xmlns:xm="http://schemas.microsoft.com/office/excel/2006/main">
          <x14:cfRule type="dataBar" id="{78994082-DF45-407C-9FD8-F90D540CDCC7}">
            <x14:dataBar minLength="0" maxLength="100" gradient="0">
              <x14:cfvo type="autoMin"/>
              <x14:cfvo type="num">
                <xm:f>1</xm:f>
              </x14:cfvo>
              <x14:negativeFillColor rgb="FFFF0000"/>
              <x14:axisColor rgb="FF000000"/>
            </x14:dataBar>
          </x14:cfRule>
          <xm:sqref>D20:E22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3:AMM26"/>
  <sheetViews>
    <sheetView showGridLines="0" zoomScaleNormal="100" workbookViewId="0">
      <selection activeCell="A3" sqref="A3:A4"/>
    </sheetView>
  </sheetViews>
  <sheetFormatPr baseColWidth="10" defaultColWidth="9" defaultRowHeight="15.75"/>
  <cols>
    <col min="1" max="1" width="8.5" style="1" customWidth="1"/>
    <col min="2" max="2" width="36" style="1" customWidth="1"/>
    <col min="3" max="8" width="12" style="1" customWidth="1"/>
    <col min="9" max="1027" width="10.75" style="1" customWidth="1"/>
  </cols>
  <sheetData>
    <row r="3" spans="1:8">
      <c r="A3" s="111" t="s">
        <v>64</v>
      </c>
      <c r="B3" s="2" t="s">
        <v>0</v>
      </c>
    </row>
    <row r="4" spans="1:8">
      <c r="A4" s="112"/>
    </row>
    <row r="6" spans="1:8">
      <c r="B6" s="95" t="s">
        <v>42</v>
      </c>
      <c r="C6" s="95"/>
      <c r="D6" s="95"/>
      <c r="E6" s="95"/>
      <c r="F6" s="95"/>
      <c r="G6" s="95"/>
      <c r="H6" s="95"/>
    </row>
    <row r="8" spans="1:8" ht="9.75" customHeight="1">
      <c r="C8" s="4"/>
      <c r="D8" s="55"/>
      <c r="E8" s="55"/>
    </row>
    <row r="9" spans="1:8">
      <c r="B9" s="5"/>
      <c r="C9" s="6">
        <v>2022</v>
      </c>
      <c r="D9" s="7">
        <v>2021</v>
      </c>
      <c r="E9" s="7">
        <v>2020</v>
      </c>
      <c r="F9" s="7">
        <v>2019</v>
      </c>
      <c r="G9" s="7">
        <v>2018</v>
      </c>
      <c r="H9" s="7">
        <v>2017</v>
      </c>
    </row>
    <row r="10" spans="1:8">
      <c r="B10" s="18" t="s">
        <v>52</v>
      </c>
      <c r="C10" s="62">
        <f t="shared" ref="C10:H10" si="0">SUM(C11:C14)</f>
        <v>3462976</v>
      </c>
      <c r="D10" s="101">
        <f t="shared" si="0"/>
        <v>3349638</v>
      </c>
      <c r="E10" s="63">
        <f t="shared" si="0"/>
        <v>3224003</v>
      </c>
      <c r="F10" s="63">
        <f t="shared" si="0"/>
        <v>3170868</v>
      </c>
      <c r="G10" s="63">
        <f t="shared" si="0"/>
        <v>3023891</v>
      </c>
      <c r="H10" s="63">
        <f t="shared" si="0"/>
        <v>2806145</v>
      </c>
    </row>
    <row r="11" spans="1:8">
      <c r="B11" s="42" t="s">
        <v>3</v>
      </c>
      <c r="C11" s="64">
        <v>2597196</v>
      </c>
      <c r="D11" s="65">
        <v>2528077</v>
      </c>
      <c r="E11" s="65">
        <v>2463171</v>
      </c>
      <c r="F11" s="66">
        <v>2419544</v>
      </c>
      <c r="G11" s="66">
        <v>2335568</v>
      </c>
      <c r="H11" s="66">
        <v>2207070</v>
      </c>
    </row>
    <row r="12" spans="1:8">
      <c r="B12" s="42" t="s">
        <v>4</v>
      </c>
      <c r="C12" s="64">
        <v>752170</v>
      </c>
      <c r="D12" s="65">
        <v>712052</v>
      </c>
      <c r="E12" s="65">
        <v>662393</v>
      </c>
      <c r="F12" s="66">
        <v>622912</v>
      </c>
      <c r="G12" s="66">
        <v>568157</v>
      </c>
      <c r="H12" s="66">
        <v>505163</v>
      </c>
    </row>
    <row r="13" spans="1:8">
      <c r="B13" s="42" t="s">
        <v>5</v>
      </c>
      <c r="C13" s="64">
        <v>109576</v>
      </c>
      <c r="D13" s="65">
        <v>104753</v>
      </c>
      <c r="E13" s="65">
        <v>89163</v>
      </c>
      <c r="F13" s="66">
        <v>69460</v>
      </c>
      <c r="G13" s="66">
        <v>32947</v>
      </c>
      <c r="H13" s="66">
        <v>5450</v>
      </c>
    </row>
    <row r="14" spans="1:8">
      <c r="B14" s="42" t="s">
        <v>57</v>
      </c>
      <c r="C14" s="64">
        <v>4034</v>
      </c>
      <c r="D14" s="65">
        <v>4756</v>
      </c>
      <c r="E14" s="65">
        <v>9276</v>
      </c>
      <c r="F14" s="66">
        <v>58952</v>
      </c>
      <c r="G14" s="66">
        <v>87219</v>
      </c>
      <c r="H14" s="66">
        <v>88462</v>
      </c>
    </row>
    <row r="15" spans="1:8" ht="10.35" customHeight="1">
      <c r="B15" s="10"/>
      <c r="C15" s="19"/>
      <c r="D15" s="56"/>
      <c r="E15" s="56"/>
      <c r="F15" s="26"/>
      <c r="G15" s="26"/>
      <c r="H15" s="10"/>
    </row>
    <row r="18" spans="2:8">
      <c r="B18" s="104" t="s">
        <v>51</v>
      </c>
      <c r="C18" s="105"/>
      <c r="D18" s="105"/>
      <c r="E18" s="105"/>
      <c r="F18" s="105"/>
      <c r="G18" s="105"/>
      <c r="H18" s="105"/>
    </row>
    <row r="19" spans="2:8">
      <c r="B19" s="10"/>
      <c r="C19" s="10"/>
      <c r="D19" s="10"/>
      <c r="E19" s="10"/>
      <c r="F19" s="10"/>
      <c r="G19" s="10"/>
      <c r="H19" s="10"/>
    </row>
    <row r="20" spans="2:8" ht="9.75" customHeight="1">
      <c r="C20" s="4"/>
      <c r="D20" s="55"/>
      <c r="E20" s="55"/>
    </row>
    <row r="21" spans="2:8">
      <c r="B21" s="5"/>
      <c r="C21" s="48">
        <v>2022</v>
      </c>
      <c r="D21" s="102">
        <v>2021</v>
      </c>
      <c r="E21" s="7">
        <v>2020</v>
      </c>
      <c r="F21" s="7">
        <v>2019</v>
      </c>
      <c r="G21" s="7">
        <v>2018</v>
      </c>
      <c r="H21" s="7">
        <v>2017</v>
      </c>
    </row>
    <row r="22" spans="2:8">
      <c r="B22" s="21" t="s">
        <v>43</v>
      </c>
      <c r="C22" s="62">
        <v>2538</v>
      </c>
      <c r="D22" s="101">
        <v>2579</v>
      </c>
      <c r="E22" s="63">
        <v>2508</v>
      </c>
      <c r="F22" s="63">
        <v>2399</v>
      </c>
      <c r="G22" s="63">
        <v>2273</v>
      </c>
      <c r="H22" s="63">
        <v>2099</v>
      </c>
    </row>
    <row r="23" spans="2:8">
      <c r="B23" s="9" t="s">
        <v>44</v>
      </c>
      <c r="C23" s="51">
        <f>1460/C22</f>
        <v>0.57525610717100084</v>
      </c>
      <c r="D23" s="103">
        <f>1481/D22</f>
        <v>0.57425358666149673</v>
      </c>
      <c r="E23" s="35">
        <f>1422/E22</f>
        <v>0.56698564593301437</v>
      </c>
      <c r="F23" s="35">
        <f>1358/F22</f>
        <v>0.56606919549812418</v>
      </c>
      <c r="G23" s="35">
        <f>1314/G22</f>
        <v>0.57809062912450504</v>
      </c>
      <c r="H23" s="35">
        <f>1235/H22</f>
        <v>0.58837541686517392</v>
      </c>
    </row>
    <row r="24" spans="2:8">
      <c r="B24" s="9" t="s">
        <v>45</v>
      </c>
      <c r="C24" s="51">
        <f>1078/C22</f>
        <v>0.42474389282899921</v>
      </c>
      <c r="D24" s="103">
        <f>1098/D22</f>
        <v>0.42574641333850327</v>
      </c>
      <c r="E24" s="35">
        <f>1086/E22</f>
        <v>0.43301435406698563</v>
      </c>
      <c r="F24" s="35">
        <f>1041/F22</f>
        <v>0.43393080450187577</v>
      </c>
      <c r="G24" s="35">
        <f>959/G22</f>
        <v>0.42190937087549496</v>
      </c>
      <c r="H24" s="35">
        <f>864/H22</f>
        <v>0.41162458313482608</v>
      </c>
    </row>
    <row r="25" spans="2:8">
      <c r="B25" s="36" t="s">
        <v>46</v>
      </c>
      <c r="C25" s="51">
        <v>0.97199999999999998</v>
      </c>
      <c r="D25" s="103">
        <v>0.95299999999999996</v>
      </c>
      <c r="E25" s="35">
        <v>0.94599999999999995</v>
      </c>
      <c r="F25" s="35">
        <v>0.92799999999999994</v>
      </c>
      <c r="G25" s="35">
        <v>0.92500000000000004</v>
      </c>
      <c r="H25" s="35">
        <v>0.92599999999999993</v>
      </c>
    </row>
    <row r="26" spans="2:8" ht="10.35" customHeight="1">
      <c r="B26" s="10"/>
      <c r="C26" s="19"/>
      <c r="D26" s="56"/>
      <c r="E26" s="56"/>
      <c r="F26" s="26"/>
      <c r="G26" s="26"/>
      <c r="H26" s="10"/>
    </row>
  </sheetData>
  <mergeCells count="1">
    <mergeCell ref="A3:A4"/>
  </mergeCells>
  <conditionalFormatting sqref="G11:H11">
    <cfRule type="dataBar" priority="16">
      <dataBar>
        <cfvo type="min"/>
        <cfvo type="num" val="3000000"/>
        <color rgb="FFFFD7D7"/>
      </dataBar>
      <extLst>
        <ext xmlns:x14="http://schemas.microsoft.com/office/spreadsheetml/2009/9/main" uri="{B025F937-C7B1-47D3-B67F-A62EFF666E3E}">
          <x14:id>{9744AF62-FB5E-4A79-89F1-5AC12823F576}</x14:id>
        </ext>
      </extLst>
    </cfRule>
  </conditionalFormatting>
  <conditionalFormatting sqref="G12:H12">
    <cfRule type="dataBar" priority="17">
      <dataBar>
        <cfvo type="min"/>
        <cfvo type="num" val="1500000"/>
        <color rgb="FFFFD7D7"/>
      </dataBar>
      <extLst>
        <ext xmlns:x14="http://schemas.microsoft.com/office/spreadsheetml/2009/9/main" uri="{B025F937-C7B1-47D3-B67F-A62EFF666E3E}">
          <x14:id>{BFC3CA46-8279-4515-95D2-30835AAF876D}</x14:id>
        </ext>
      </extLst>
    </cfRule>
  </conditionalFormatting>
  <conditionalFormatting sqref="G13:H14">
    <cfRule type="dataBar" priority="18">
      <dataBar>
        <cfvo type="min"/>
        <cfvo type="num" val="600000"/>
        <color rgb="FFFFD7D7"/>
      </dataBar>
      <extLst>
        <ext xmlns:x14="http://schemas.microsoft.com/office/spreadsheetml/2009/9/main" uri="{B025F937-C7B1-47D3-B67F-A62EFF666E3E}">
          <x14:id>{78E17ECC-5AD6-4140-94F1-2034ABA5452D}</x14:id>
        </ext>
      </extLst>
    </cfRule>
  </conditionalFormatting>
  <conditionalFormatting sqref="G23:H24">
    <cfRule type="dataBar" priority="19">
      <dataBar>
        <cfvo type="min"/>
        <cfvo type="num" val="1"/>
        <color rgb="FFFFD7D7"/>
      </dataBar>
      <extLst>
        <ext xmlns:x14="http://schemas.microsoft.com/office/spreadsheetml/2009/9/main" uri="{B025F937-C7B1-47D3-B67F-A62EFF666E3E}">
          <x14:id>{DCDB7547-5F5F-40CA-AFB7-4EDFB0878996}</x14:id>
        </ext>
      </extLst>
    </cfRule>
  </conditionalFormatting>
  <conditionalFormatting sqref="G25:H25">
    <cfRule type="dataBar" priority="20">
      <dataBar>
        <cfvo type="min"/>
        <cfvo type="num" val="1"/>
        <color rgb="FFFFD7D7"/>
      </dataBar>
      <extLst>
        <ext xmlns:x14="http://schemas.microsoft.com/office/spreadsheetml/2009/9/main" uri="{B025F937-C7B1-47D3-B67F-A62EFF666E3E}">
          <x14:id>{924CA0C8-5FF1-4675-AD28-50E4806D44A5}</x14:id>
        </ext>
      </extLst>
    </cfRule>
  </conditionalFormatting>
  <conditionalFormatting sqref="C11:E11">
    <cfRule type="dataBar" priority="12">
      <dataBar>
        <cfvo type="min"/>
        <cfvo type="num" val="3000000"/>
        <color rgb="FFFFD7D7"/>
      </dataBar>
      <extLst>
        <ext xmlns:x14="http://schemas.microsoft.com/office/spreadsheetml/2009/9/main" uri="{B025F937-C7B1-47D3-B67F-A62EFF666E3E}">
          <x14:id>{7438469A-95A4-408C-AD9B-D33710A33B35}</x14:id>
        </ext>
      </extLst>
    </cfRule>
  </conditionalFormatting>
  <conditionalFormatting sqref="C12:E12">
    <cfRule type="dataBar" priority="13">
      <dataBar>
        <cfvo type="min"/>
        <cfvo type="num" val="1500000"/>
        <color rgb="FFFFD7D7"/>
      </dataBar>
      <extLst>
        <ext xmlns:x14="http://schemas.microsoft.com/office/spreadsheetml/2009/9/main" uri="{B025F937-C7B1-47D3-B67F-A62EFF666E3E}">
          <x14:id>{3D8DACF6-FF97-4C6E-9C40-1F97BC22FC1E}</x14:id>
        </ext>
      </extLst>
    </cfRule>
  </conditionalFormatting>
  <conditionalFormatting sqref="C13:E14">
    <cfRule type="dataBar" priority="14">
      <dataBar>
        <cfvo type="min"/>
        <cfvo type="num" val="600000"/>
        <color rgb="FFFFD7D7"/>
      </dataBar>
      <extLst>
        <ext xmlns:x14="http://schemas.microsoft.com/office/spreadsheetml/2009/9/main" uri="{B025F937-C7B1-47D3-B67F-A62EFF666E3E}">
          <x14:id>{02154773-6A94-4CEC-B8D3-F4279FF31563}</x14:id>
        </ext>
      </extLst>
    </cfRule>
  </conditionalFormatting>
  <conditionalFormatting sqref="C23:D24">
    <cfRule type="dataBar" priority="10">
      <dataBar>
        <cfvo type="min"/>
        <cfvo type="num" val="1"/>
        <color rgb="FFFFD7D7"/>
      </dataBar>
      <extLst>
        <ext xmlns:x14="http://schemas.microsoft.com/office/spreadsheetml/2009/9/main" uri="{B025F937-C7B1-47D3-B67F-A62EFF666E3E}">
          <x14:id>{19F0DE8B-6252-455E-B173-B2E1015EDA2B}</x14:id>
        </ext>
      </extLst>
    </cfRule>
  </conditionalFormatting>
  <conditionalFormatting sqref="C25:D25 C23:C25">
    <cfRule type="dataBar" priority="11">
      <dataBar>
        <cfvo type="min"/>
        <cfvo type="num" val="1"/>
        <color rgb="FFFFD7D7"/>
      </dataBar>
      <extLst>
        <ext xmlns:x14="http://schemas.microsoft.com/office/spreadsheetml/2009/9/main" uri="{B025F937-C7B1-47D3-B67F-A62EFF666E3E}">
          <x14:id>{B05D3D59-191C-4D0D-A2F9-F4E82C5B312D}</x14:id>
        </ext>
      </extLst>
    </cfRule>
  </conditionalFormatting>
  <conditionalFormatting sqref="F11">
    <cfRule type="dataBar" priority="7">
      <dataBar>
        <cfvo type="min"/>
        <cfvo type="num" val="3000000"/>
        <color rgb="FFFFD7D7"/>
      </dataBar>
      <extLst>
        <ext xmlns:x14="http://schemas.microsoft.com/office/spreadsheetml/2009/9/main" uri="{B025F937-C7B1-47D3-B67F-A62EFF666E3E}">
          <x14:id>{CB010342-428F-462E-930B-C1412CBEA4AD}</x14:id>
        </ext>
      </extLst>
    </cfRule>
  </conditionalFormatting>
  <conditionalFormatting sqref="F12">
    <cfRule type="dataBar" priority="8">
      <dataBar>
        <cfvo type="min"/>
        <cfvo type="num" val="1500000"/>
        <color rgb="FFFFD7D7"/>
      </dataBar>
      <extLst>
        <ext xmlns:x14="http://schemas.microsoft.com/office/spreadsheetml/2009/9/main" uri="{B025F937-C7B1-47D3-B67F-A62EFF666E3E}">
          <x14:id>{7228A22C-4BD6-4B7A-A42E-C471D3581858}</x14:id>
        </ext>
      </extLst>
    </cfRule>
  </conditionalFormatting>
  <conditionalFormatting sqref="F13:F14">
    <cfRule type="dataBar" priority="9">
      <dataBar>
        <cfvo type="min"/>
        <cfvo type="num" val="600000"/>
        <color rgb="FFFFD7D7"/>
      </dataBar>
      <extLst>
        <ext xmlns:x14="http://schemas.microsoft.com/office/spreadsheetml/2009/9/main" uri="{B025F937-C7B1-47D3-B67F-A62EFF666E3E}">
          <x14:id>{B198A964-6EF9-417D-B7AB-13B1ED2C2050}</x14:id>
        </ext>
      </extLst>
    </cfRule>
  </conditionalFormatting>
  <conditionalFormatting sqref="E23:F24">
    <cfRule type="dataBar" priority="1">
      <dataBar>
        <cfvo type="min"/>
        <cfvo type="num" val="1"/>
        <color rgb="FFFFD7D7"/>
      </dataBar>
      <extLst>
        <ext xmlns:x14="http://schemas.microsoft.com/office/spreadsheetml/2009/9/main" uri="{B025F937-C7B1-47D3-B67F-A62EFF666E3E}">
          <x14:id>{A73F272D-8B72-4935-9930-9A32C2F4A6BA}</x14:id>
        </ext>
      </extLst>
    </cfRule>
  </conditionalFormatting>
  <conditionalFormatting sqref="E25:F25">
    <cfRule type="dataBar" priority="2">
      <dataBar>
        <cfvo type="min"/>
        <cfvo type="num" val="1"/>
        <color rgb="FFFFD7D7"/>
      </dataBar>
      <extLst>
        <ext xmlns:x14="http://schemas.microsoft.com/office/spreadsheetml/2009/9/main" uri="{B025F937-C7B1-47D3-B67F-A62EFF666E3E}">
          <x14:id>{9EEE9298-15B9-46D3-AA99-EF91358C552D}</x14:id>
        </ext>
      </extLst>
    </cfRule>
  </conditionalFormatting>
  <hyperlinks>
    <hyperlink ref="A3:A4" location="Índice!A1" display="MENÚ" xr:uid="{489DAAEC-8F57-497C-8B7D-4932AC7C0E46}"/>
  </hyperlinks>
  <pageMargins left="0.7" right="0.7" top="0.75" bottom="0.75" header="0.51180555555555496" footer="0.51180555555555496"/>
  <pageSetup paperSize="9" scale="80" firstPageNumber="0"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dataBar" id="{9744AF62-FB5E-4A79-89F1-5AC12823F576}">
            <x14:dataBar minLength="0" maxLength="100" gradient="0">
              <x14:cfvo type="autoMin"/>
              <x14:cfvo type="num">
                <xm:f>3000000</xm:f>
              </x14:cfvo>
              <x14:negativeFillColor rgb="FFFF0000"/>
              <x14:axisColor rgb="FF000000"/>
            </x14:dataBar>
          </x14:cfRule>
          <xm:sqref>G11:H11</xm:sqref>
        </x14:conditionalFormatting>
        <x14:conditionalFormatting xmlns:xm="http://schemas.microsoft.com/office/excel/2006/main">
          <x14:cfRule type="dataBar" id="{BFC3CA46-8279-4515-95D2-30835AAF876D}">
            <x14:dataBar minLength="0" maxLength="100" gradient="0">
              <x14:cfvo type="autoMin"/>
              <x14:cfvo type="num">
                <xm:f>1500000</xm:f>
              </x14:cfvo>
              <x14:negativeFillColor rgb="FFFF0000"/>
              <x14:axisColor rgb="FF000000"/>
            </x14:dataBar>
          </x14:cfRule>
          <xm:sqref>G12:H12</xm:sqref>
        </x14:conditionalFormatting>
        <x14:conditionalFormatting xmlns:xm="http://schemas.microsoft.com/office/excel/2006/main">
          <x14:cfRule type="dataBar" id="{78E17ECC-5AD6-4140-94F1-2034ABA5452D}">
            <x14:dataBar minLength="0" maxLength="100" gradient="0">
              <x14:cfvo type="autoMin"/>
              <x14:cfvo type="num">
                <xm:f>600000</xm:f>
              </x14:cfvo>
              <x14:negativeFillColor rgb="FFFF0000"/>
              <x14:axisColor rgb="FF000000"/>
            </x14:dataBar>
          </x14:cfRule>
          <xm:sqref>G13:H14</xm:sqref>
        </x14:conditionalFormatting>
        <x14:conditionalFormatting xmlns:xm="http://schemas.microsoft.com/office/excel/2006/main">
          <x14:cfRule type="dataBar" id="{DCDB7547-5F5F-40CA-AFB7-4EDFB0878996}">
            <x14:dataBar minLength="0" maxLength="100" gradient="0">
              <x14:cfvo type="autoMin"/>
              <x14:cfvo type="num">
                <xm:f>1</xm:f>
              </x14:cfvo>
              <x14:negativeFillColor rgb="FFFF0000"/>
              <x14:axisColor rgb="FF000000"/>
            </x14:dataBar>
          </x14:cfRule>
          <xm:sqref>G23:H24</xm:sqref>
        </x14:conditionalFormatting>
        <x14:conditionalFormatting xmlns:xm="http://schemas.microsoft.com/office/excel/2006/main">
          <x14:cfRule type="dataBar" id="{924CA0C8-5FF1-4675-AD28-50E4806D44A5}">
            <x14:dataBar minLength="0" maxLength="100" gradient="0">
              <x14:cfvo type="autoMin"/>
              <x14:cfvo type="num">
                <xm:f>1</xm:f>
              </x14:cfvo>
              <x14:negativeFillColor rgb="FFFF0000"/>
              <x14:axisColor rgb="FF000000"/>
            </x14:dataBar>
          </x14:cfRule>
          <xm:sqref>G25:H25</xm:sqref>
        </x14:conditionalFormatting>
        <x14:conditionalFormatting xmlns:xm="http://schemas.microsoft.com/office/excel/2006/main">
          <x14:cfRule type="dataBar" id="{7438469A-95A4-408C-AD9B-D33710A33B35}">
            <x14:dataBar minLength="0" maxLength="100" gradient="0">
              <x14:cfvo type="autoMin"/>
              <x14:cfvo type="num">
                <xm:f>3000000</xm:f>
              </x14:cfvo>
              <x14:negativeFillColor rgb="FFFF0000"/>
              <x14:axisColor rgb="FF000000"/>
            </x14:dataBar>
          </x14:cfRule>
          <xm:sqref>C11:E11</xm:sqref>
        </x14:conditionalFormatting>
        <x14:conditionalFormatting xmlns:xm="http://schemas.microsoft.com/office/excel/2006/main">
          <x14:cfRule type="dataBar" id="{3D8DACF6-FF97-4C6E-9C40-1F97BC22FC1E}">
            <x14:dataBar minLength="0" maxLength="100" gradient="0">
              <x14:cfvo type="autoMin"/>
              <x14:cfvo type="num">
                <xm:f>1500000</xm:f>
              </x14:cfvo>
              <x14:negativeFillColor rgb="FFFF0000"/>
              <x14:axisColor rgb="FF000000"/>
            </x14:dataBar>
          </x14:cfRule>
          <xm:sqref>C12:E12</xm:sqref>
        </x14:conditionalFormatting>
        <x14:conditionalFormatting xmlns:xm="http://schemas.microsoft.com/office/excel/2006/main">
          <x14:cfRule type="dataBar" id="{02154773-6A94-4CEC-B8D3-F4279FF31563}">
            <x14:dataBar minLength="0" maxLength="100" gradient="0">
              <x14:cfvo type="autoMin"/>
              <x14:cfvo type="num">
                <xm:f>600000</xm:f>
              </x14:cfvo>
              <x14:negativeFillColor rgb="FFFF0000"/>
              <x14:axisColor rgb="FF000000"/>
            </x14:dataBar>
          </x14:cfRule>
          <xm:sqref>C13:E14</xm:sqref>
        </x14:conditionalFormatting>
        <x14:conditionalFormatting xmlns:xm="http://schemas.microsoft.com/office/excel/2006/main">
          <x14:cfRule type="dataBar" id="{19F0DE8B-6252-455E-B173-B2E1015EDA2B}">
            <x14:dataBar minLength="0" maxLength="100" gradient="0">
              <x14:cfvo type="autoMin"/>
              <x14:cfvo type="num">
                <xm:f>1</xm:f>
              </x14:cfvo>
              <x14:negativeFillColor rgb="FFFF0000"/>
              <x14:axisColor rgb="FF000000"/>
            </x14:dataBar>
          </x14:cfRule>
          <xm:sqref>C23:D24</xm:sqref>
        </x14:conditionalFormatting>
        <x14:conditionalFormatting xmlns:xm="http://schemas.microsoft.com/office/excel/2006/main">
          <x14:cfRule type="dataBar" id="{B05D3D59-191C-4D0D-A2F9-F4E82C5B312D}">
            <x14:dataBar minLength="0" maxLength="100" gradient="0">
              <x14:cfvo type="autoMin"/>
              <x14:cfvo type="num">
                <xm:f>1</xm:f>
              </x14:cfvo>
              <x14:negativeFillColor rgb="FFFF0000"/>
              <x14:axisColor rgb="FF000000"/>
            </x14:dataBar>
          </x14:cfRule>
          <xm:sqref>C25:D25 C23:C25</xm:sqref>
        </x14:conditionalFormatting>
        <x14:conditionalFormatting xmlns:xm="http://schemas.microsoft.com/office/excel/2006/main">
          <x14:cfRule type="dataBar" id="{CB010342-428F-462E-930B-C1412CBEA4AD}">
            <x14:dataBar minLength="0" maxLength="100" gradient="0">
              <x14:cfvo type="autoMin"/>
              <x14:cfvo type="num">
                <xm:f>3000000</xm:f>
              </x14:cfvo>
              <x14:negativeFillColor rgb="FFFF0000"/>
              <x14:axisColor rgb="FF000000"/>
            </x14:dataBar>
          </x14:cfRule>
          <xm:sqref>F11</xm:sqref>
        </x14:conditionalFormatting>
        <x14:conditionalFormatting xmlns:xm="http://schemas.microsoft.com/office/excel/2006/main">
          <x14:cfRule type="dataBar" id="{7228A22C-4BD6-4B7A-A42E-C471D3581858}">
            <x14:dataBar minLength="0" maxLength="100" gradient="0">
              <x14:cfvo type="autoMin"/>
              <x14:cfvo type="num">
                <xm:f>1500000</xm:f>
              </x14:cfvo>
              <x14:negativeFillColor rgb="FFFF0000"/>
              <x14:axisColor rgb="FF000000"/>
            </x14:dataBar>
          </x14:cfRule>
          <xm:sqref>F12</xm:sqref>
        </x14:conditionalFormatting>
        <x14:conditionalFormatting xmlns:xm="http://schemas.microsoft.com/office/excel/2006/main">
          <x14:cfRule type="dataBar" id="{B198A964-6EF9-417D-B7AB-13B1ED2C2050}">
            <x14:dataBar minLength="0" maxLength="100" gradient="0">
              <x14:cfvo type="autoMin"/>
              <x14:cfvo type="num">
                <xm:f>600000</xm:f>
              </x14:cfvo>
              <x14:negativeFillColor rgb="FFFF0000"/>
              <x14:axisColor rgb="FF000000"/>
            </x14:dataBar>
          </x14:cfRule>
          <xm:sqref>F13:F14</xm:sqref>
        </x14:conditionalFormatting>
        <x14:conditionalFormatting xmlns:xm="http://schemas.microsoft.com/office/excel/2006/main">
          <x14:cfRule type="dataBar" id="{A73F272D-8B72-4935-9930-9A32C2F4A6BA}">
            <x14:dataBar minLength="0" maxLength="100" gradient="0">
              <x14:cfvo type="autoMin"/>
              <x14:cfvo type="num">
                <xm:f>1</xm:f>
              </x14:cfvo>
              <x14:negativeFillColor rgb="FFFF0000"/>
              <x14:axisColor rgb="FF000000"/>
            </x14:dataBar>
          </x14:cfRule>
          <xm:sqref>E23:F24</xm:sqref>
        </x14:conditionalFormatting>
        <x14:conditionalFormatting xmlns:xm="http://schemas.microsoft.com/office/excel/2006/main">
          <x14:cfRule type="dataBar" id="{9EEE9298-15B9-46D3-AA99-EF91358C552D}">
            <x14:dataBar minLength="0" maxLength="100" gradient="0">
              <x14:cfvo type="autoMin"/>
              <x14:cfvo type="num">
                <xm:f>1</xm:f>
              </x14:cfvo>
              <x14:negativeFillColor rgb="FFFF0000"/>
              <x14:axisColor rgb="FF000000"/>
            </x14:dataBar>
          </x14:cfRule>
          <xm:sqref>E25:F25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emplate/>
  <TotalTime>1420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Índice</vt:lpstr>
      <vt:lpstr>Cuenta de Resultados</vt:lpstr>
      <vt:lpstr>Balance</vt:lpstr>
      <vt:lpstr>Cifras por Segmento</vt:lpstr>
      <vt:lpstr>Canales y Marcas</vt:lpstr>
      <vt:lpstr>Otra Información Relevante</vt:lpstr>
      <vt:lpstr>Balance!Área_de_impresión</vt:lpstr>
      <vt:lpstr>'Canales y Marcas'!Área_de_impresión</vt:lpstr>
      <vt:lpstr>'Cifras por Segmento'!Área_de_impresión</vt:lpstr>
      <vt:lpstr>'Cuenta de Resultados'!Área_de_impresión</vt:lpstr>
      <vt:lpstr>'Otra Información Relevante'!Área_de_impresión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Brewer</dc:creator>
  <dc:description/>
  <cp:lastModifiedBy>MARK EDWARD BREWER CAPPELLIN</cp:lastModifiedBy>
  <cp:revision>27</cp:revision>
  <cp:lastPrinted>2020-07-14T14:40:00Z</cp:lastPrinted>
  <dcterms:created xsi:type="dcterms:W3CDTF">2020-07-03T09:57:34Z</dcterms:created>
  <dcterms:modified xsi:type="dcterms:W3CDTF">2023-03-10T10:28:25Z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